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C:\Users\michael.lekas\Documents\FINAL VERSION Service W-NW-Price Module\"/>
    </mc:Choice>
  </mc:AlternateContent>
  <xr:revisionPtr revIDLastSave="0" documentId="13_ncr:1_{9878771F-9644-4F52-997C-6B32FB39B1D3}" xr6:coauthVersionLast="47" xr6:coauthVersionMax="47" xr10:uidLastSave="{00000000-0000-0000-0000-000000000000}"/>
  <workbookProtection workbookAlgorithmName="SHA-512" workbookHashValue="NK00aA/kgHkoPk2N/HjftqlRHkTPmZcygVf/5pjB8TGPWJ+y3WhOFpz4iaS1rlhD+IX4EQ6yLbEy6W/G7ge2gw==" workbookSaltValue="jQqpgw+W3Wy2M3dflhX2fQ==" workbookSpinCount="100000" lockStructure="1"/>
  <bookViews>
    <workbookView xWindow="28680" yWindow="-120" windowWidth="29040" windowHeight="15720" tabRatio="79" xr2:uid="{DC7F2711-3BF8-4DBE-A04D-BB66E098E4B3}"/>
  </bookViews>
  <sheets>
    <sheet name="For Website -PRICING" sheetId="4" r:id="rId1"/>
    <sheet name="copy -PRIOR fa line" sheetId="5" r:id="rId2"/>
  </sheets>
  <definedNames>
    <definedName name="_xlnm._FilterDatabase" localSheetId="1" hidden="1">'copy -PRIOR fa line'!$A$1:$E$1</definedName>
    <definedName name="_xlnm._FilterDatabase" localSheetId="0" hidden="1">'For Website -PRICING'!$O$1:$Q$1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4" l="1"/>
  <c r="N2" i="4" l="1"/>
  <c r="E2" i="4" s="1"/>
  <c r="L2" i="5" l="1"/>
  <c r="C2" i="5"/>
  <c r="E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Laurie Whitten</author>
  </authors>
  <commentList>
    <comment ref="T1" authorId="0" shapeId="0" xr:uid="{00000000-0006-0000-0000-000001000000}">
      <text>
        <r>
          <rPr>
            <b/>
            <sz val="8"/>
            <color indexed="81"/>
            <rFont val="Tahoma"/>
            <family val="2"/>
          </rPr>
          <t>Laurie Whitten:</t>
        </r>
        <r>
          <rPr>
            <sz val="8"/>
            <color indexed="81"/>
            <rFont val="Tahoma"/>
            <family val="2"/>
          </rPr>
          <t xml:space="preserve">
To pull the SN dates, go do labelmaker &amp; take the first SN from the start of the month your working on.  (R, knowbase, mdbs, Label_wa.mdb)
</t>
        </r>
      </text>
    </comment>
    <comment ref="S101" authorId="0" shapeId="0" xr:uid="{0F0B3B7E-5B6F-4035-BB9D-318A3108055D}">
      <text>
        <r>
          <rPr>
            <b/>
            <sz val="9"/>
            <color indexed="81"/>
            <rFont val="Tahoma"/>
            <family val="2"/>
          </rPr>
          <t>Laurie Whitten:</t>
        </r>
        <r>
          <rPr>
            <sz val="9"/>
            <color indexed="81"/>
            <rFont val="Tahoma"/>
            <family val="2"/>
          </rPr>
          <t xml:space="preserve">
4/25/17 Label print issue: 
Printed Serial numbers in the 4's (4447128) only 1 day?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Laurie Whitten</author>
  </authors>
  <commentList>
    <comment ref="Q1" authorId="0" shapeId="0" xr:uid="{F7D856D8-7F14-4600-B70C-E1AD40E6B56D}">
      <text>
        <r>
          <rPr>
            <b/>
            <sz val="8"/>
            <color indexed="81"/>
            <rFont val="Tahoma"/>
            <family val="2"/>
          </rPr>
          <t>Laurie Whitten:</t>
        </r>
        <r>
          <rPr>
            <sz val="8"/>
            <color indexed="81"/>
            <rFont val="Tahoma"/>
            <family val="2"/>
          </rPr>
          <t xml:space="preserve">
To pull the SN dates, go do labelmaker &amp; take the first SN from the start of the month your working on.  (R, knowbase, mdbs, Label_wa.mdb)
</t>
        </r>
      </text>
    </comment>
    <comment ref="P101" authorId="0" shapeId="0" xr:uid="{8295B3BC-5FA1-4736-866A-254A3D3E636B}">
      <text>
        <r>
          <rPr>
            <b/>
            <sz val="9"/>
            <color indexed="81"/>
            <rFont val="Tahoma"/>
            <family val="2"/>
          </rPr>
          <t>Laurie Whitten:</t>
        </r>
        <r>
          <rPr>
            <sz val="9"/>
            <color indexed="81"/>
            <rFont val="Tahoma"/>
            <family val="2"/>
          </rPr>
          <t xml:space="preserve">
4/25/17 Label print issue: 
Printed Serial numbers in the 4's (4447128) only 1 day?</t>
        </r>
      </text>
    </comment>
  </commentList>
</comments>
</file>

<file path=xl/sharedStrings.xml><?xml version="1.0" encoding="utf-8"?>
<sst xmlns="http://schemas.openxmlformats.org/spreadsheetml/2006/main" count="1127" uniqueCount="634">
  <si>
    <t xml:space="preserve">Pricing </t>
  </si>
  <si>
    <t>141_CALIBRATION</t>
  </si>
  <si>
    <t>141_NW_FA</t>
  </si>
  <si>
    <t>141_NW_REPAIR</t>
  </si>
  <si>
    <t>162_CALIBRATION</t>
  </si>
  <si>
    <t>162_NW_FA</t>
  </si>
  <si>
    <t>162_NW_REPAIR</t>
  </si>
  <si>
    <t>180_NW_REPAIR</t>
  </si>
  <si>
    <t>181_NW_REPAIR</t>
  </si>
  <si>
    <t>190_NW_REPAIR</t>
  </si>
  <si>
    <t>2000_CALIBRATION</t>
  </si>
  <si>
    <t>2000_NW_FA</t>
  </si>
  <si>
    <t>2000_NW_REPAIR</t>
  </si>
  <si>
    <t>2001_NW_REPAIR</t>
  </si>
  <si>
    <t>2002_CALIBRATION</t>
  </si>
  <si>
    <t>2002_NW_REPAIR</t>
  </si>
  <si>
    <t>201_CALIBRATION</t>
  </si>
  <si>
    <t>201_NW_FA</t>
  </si>
  <si>
    <t>201_NW_REPAIR</t>
  </si>
  <si>
    <t>204_CALIBRATION</t>
  </si>
  <si>
    <t>204_NW_FA</t>
  </si>
  <si>
    <t>204_NW_REPAIR</t>
  </si>
  <si>
    <t>205_CALIBRATION</t>
  </si>
  <si>
    <t>205_NW_FA</t>
  </si>
  <si>
    <t>206_CALIBRATION</t>
  </si>
  <si>
    <t>206_NW_FA</t>
  </si>
  <si>
    <t>206_NW_REPAIR</t>
  </si>
  <si>
    <t>207_CALIBRATION</t>
  </si>
  <si>
    <t>209_NW_FA</t>
  </si>
  <si>
    <t>209H_NW_FA</t>
  </si>
  <si>
    <t>210_CALIBRATION</t>
  </si>
  <si>
    <t>210_NW_FA</t>
  </si>
  <si>
    <t>210_NW_REPAIR</t>
  </si>
  <si>
    <t>2204_CALIBRATION</t>
  </si>
  <si>
    <t>2204_NW_FA</t>
  </si>
  <si>
    <t>2204_NW_REPAIR</t>
  </si>
  <si>
    <t>223_CALIBRATION</t>
  </si>
  <si>
    <t>223_NW_FA</t>
  </si>
  <si>
    <t>223_NW_REPAIR</t>
  </si>
  <si>
    <t>2239_CALIBRATION</t>
  </si>
  <si>
    <t>2239_NW_FA</t>
  </si>
  <si>
    <t>2239_NW_REPAIR</t>
  </si>
  <si>
    <t>224_NW_REPAIR</t>
  </si>
  <si>
    <t>225_CALIBRATION</t>
  </si>
  <si>
    <t>225_NW_FA</t>
  </si>
  <si>
    <t>225_NW_REPAIR</t>
  </si>
  <si>
    <t>227_CALIBRATION</t>
  </si>
  <si>
    <t>227_NW_FA</t>
  </si>
  <si>
    <t>227_NW_REPAIR</t>
  </si>
  <si>
    <t>2270_CALIBRATION</t>
  </si>
  <si>
    <t>2270_NW_REPAIR</t>
  </si>
  <si>
    <t>230_CALIBRATION</t>
  </si>
  <si>
    <t>230_NW_FA</t>
  </si>
  <si>
    <t>230_NW_REPAIR</t>
  </si>
  <si>
    <t>2303V_NW_REPAIR</t>
  </si>
  <si>
    <t>231_CALIBRATION</t>
  </si>
  <si>
    <t>231_NW_FA</t>
  </si>
  <si>
    <t>231_NW_REPAIR</t>
  </si>
  <si>
    <t>231RS_NW_REPAIR</t>
  </si>
  <si>
    <t>239_CALIBRATION</t>
  </si>
  <si>
    <t>239_NW_FA</t>
  </si>
  <si>
    <t>239_NW_REPAIR</t>
  </si>
  <si>
    <t>256_CALIBRATION</t>
  </si>
  <si>
    <t>256_NW_FA</t>
  </si>
  <si>
    <t>256_NW_REPAIR</t>
  </si>
  <si>
    <t>260_CALIBRATION</t>
  </si>
  <si>
    <t>260_NW_REPAIR</t>
  </si>
  <si>
    <t>263_NW_FA</t>
  </si>
  <si>
    <t>264_CALIBRATION</t>
  </si>
  <si>
    <t>264_NW_FA</t>
  </si>
  <si>
    <t>264_NW_REPAIR</t>
  </si>
  <si>
    <t>265_CALIBRATION</t>
  </si>
  <si>
    <t>265_NW_FA</t>
  </si>
  <si>
    <t>265_NW_REPAIR</t>
  </si>
  <si>
    <t>266_NW_FA</t>
  </si>
  <si>
    <t>267_CALIBRATION</t>
  </si>
  <si>
    <t>267_NW_FA</t>
  </si>
  <si>
    <t>267_NW_REPAIR</t>
  </si>
  <si>
    <t>269_CALIBRATION</t>
  </si>
  <si>
    <t>269_NW_FA</t>
  </si>
  <si>
    <t>269_NW_REPAIR</t>
  </si>
  <si>
    <t>270_CALIBRATION</t>
  </si>
  <si>
    <t>270_NW_FA</t>
  </si>
  <si>
    <t>270_NW_REPAIR</t>
  </si>
  <si>
    <t>276_CALIBRATION</t>
  </si>
  <si>
    <t>278_CALIBRATION</t>
  </si>
  <si>
    <t>278_NW_FA</t>
  </si>
  <si>
    <t>278_NW_REPAIR</t>
  </si>
  <si>
    <t>280_CALIBRATION</t>
  </si>
  <si>
    <t>280_NW_FA</t>
  </si>
  <si>
    <t>280G_CALIBRATION</t>
  </si>
  <si>
    <t>280G_NW_FA</t>
  </si>
  <si>
    <t>280G_NW_REPAIR</t>
  </si>
  <si>
    <t>290_CALIBRATION</t>
  </si>
  <si>
    <t>290_NW_FA</t>
  </si>
  <si>
    <t>290_NW_REPAIR</t>
  </si>
  <si>
    <t>3100_NW_FA</t>
  </si>
  <si>
    <t>3100_NW_REPAIR</t>
  </si>
  <si>
    <t>3200_NW_FA</t>
  </si>
  <si>
    <t>321_NW_FA</t>
  </si>
  <si>
    <t>328_NW_FA</t>
  </si>
  <si>
    <t>330_CALIBRATION</t>
  </si>
  <si>
    <t>330_NW_FA</t>
  </si>
  <si>
    <t>330_NW_REPAIR</t>
  </si>
  <si>
    <t>3550_NW_FA</t>
  </si>
  <si>
    <t>3550_NW_REPAIR</t>
  </si>
  <si>
    <t>370_LOANER</t>
  </si>
  <si>
    <t>370_NW_FA</t>
  </si>
  <si>
    <t>370_NW_REPAIR</t>
  </si>
  <si>
    <t>404_CALIBRATION</t>
  </si>
  <si>
    <t>404_NW_FA</t>
  </si>
  <si>
    <t>404MILC_NW_REPAIR</t>
  </si>
  <si>
    <t>407_CALIBRATION</t>
  </si>
  <si>
    <t>407_NW_REPAIR</t>
  </si>
  <si>
    <t>408_CALIBRATION</t>
  </si>
  <si>
    <t>408_NW_FA</t>
  </si>
  <si>
    <t>408_NW_REPAIR</t>
  </si>
  <si>
    <t>408MILC_NW_REPAIR</t>
  </si>
  <si>
    <t>409_CALIBRATION</t>
  </si>
  <si>
    <t>409_NW_CONTROLLER</t>
  </si>
  <si>
    <t>409_NW_FA</t>
  </si>
  <si>
    <t>409_NW_REPAIR</t>
  </si>
  <si>
    <t>409CONT_NW_REPAIR</t>
  </si>
  <si>
    <t>409MILC_NW_REPAIR</t>
  </si>
  <si>
    <t>470_CALIBRATION</t>
  </si>
  <si>
    <t>470_NW_REPAIR</t>
  </si>
  <si>
    <t>522_NW_FA</t>
  </si>
  <si>
    <t>550_CALIBRATION</t>
  </si>
  <si>
    <t>730_CALIBRATION</t>
  </si>
  <si>
    <t>730_NW_FA</t>
  </si>
  <si>
    <t>730_NW_REPAIR</t>
  </si>
  <si>
    <t>760_CALIBRATION</t>
  </si>
  <si>
    <t>760_NW_FA</t>
  </si>
  <si>
    <t>760_NW_REPAIR</t>
  </si>
  <si>
    <t>761_NW_REPAIR</t>
  </si>
  <si>
    <t>869_CALIBRATION</t>
  </si>
  <si>
    <t>869_NW_FA</t>
  </si>
  <si>
    <t>869_NW_REPAIR</t>
  </si>
  <si>
    <t>A241_NW_REPAIR</t>
  </si>
  <si>
    <t>A241L_NW_REPAIR</t>
  </si>
  <si>
    <t>A241P_NW_FA</t>
  </si>
  <si>
    <t>A241P_NW_REPAIR</t>
  </si>
  <si>
    <t>AQM5000_CALIBRATION</t>
  </si>
  <si>
    <t>AQM5000_NW_FA</t>
  </si>
  <si>
    <t>AQM5000_NW_REPAIR</t>
  </si>
  <si>
    <t>AQM7000_CALIBRATION</t>
  </si>
  <si>
    <t>AQM7000_NW_FA</t>
  </si>
  <si>
    <t>AQM7000_NW_REPAIR</t>
  </si>
  <si>
    <t>ASL_CALIBRATION</t>
  </si>
  <si>
    <t>ASL_NW_FA</t>
  </si>
  <si>
    <t>ASL_NW_REPAIR</t>
  </si>
  <si>
    <t>ASM_CALIBRATION</t>
  </si>
  <si>
    <t>ASM_NW_FA</t>
  </si>
  <si>
    <t>ASM_NW_REPAIR</t>
  </si>
  <si>
    <t>CSS_NW_REPAIR</t>
  </si>
  <si>
    <t>DC950_NW_FA</t>
  </si>
  <si>
    <t>DC950_NW_REPAIR</t>
  </si>
  <si>
    <t>DC950IR_NW_REPAIR</t>
  </si>
  <si>
    <t>FIBER_NW_REPAIR</t>
  </si>
  <si>
    <t>FIBER_SCRAP</t>
  </si>
  <si>
    <t>FLEX_NW_REPAIR</t>
  </si>
  <si>
    <t>LMI6000_NW_REPAIR</t>
  </si>
  <si>
    <t>MCAL_CALIBRATION</t>
  </si>
  <si>
    <t>MCAL_NW_FA</t>
  </si>
  <si>
    <t>MCAL_NW_REPAIR</t>
  </si>
  <si>
    <t>MCPM_CALIBRATION</t>
  </si>
  <si>
    <t>MCPM_NW_FA</t>
  </si>
  <si>
    <t>MCPM_NW_REPAIR</t>
  </si>
  <si>
    <t>MI150_NW_REPAIR</t>
  </si>
  <si>
    <t>MI152_NW_REPAIR</t>
  </si>
  <si>
    <t>MI157F_NW_REPAIR</t>
  </si>
  <si>
    <t>MI180_NW_REPAIR</t>
  </si>
  <si>
    <t>MILED_NW_REPAIR</t>
  </si>
  <si>
    <t>MR1_NW_REPAIR</t>
  </si>
  <si>
    <t>MRC_NW_REPAIR</t>
  </si>
  <si>
    <t>MRG_CALIBRATION</t>
  </si>
  <si>
    <t>MRG_NW_REPAIR</t>
  </si>
  <si>
    <t>MRMS_NW_REPAIR</t>
  </si>
  <si>
    <t>PL900_NW_REPAIR</t>
  </si>
  <si>
    <t>RPM_CALIBRATION</t>
  </si>
  <si>
    <t>SEC_NW_REPAIR</t>
  </si>
  <si>
    <t>SPC2000_CALIBRATION</t>
  </si>
  <si>
    <t>SPC2000_NW_FA</t>
  </si>
  <si>
    <t>SPC2000_NW_REPAIR</t>
  </si>
  <si>
    <t>SPC5000_CALIBRATION</t>
  </si>
  <si>
    <t>SPC5000_NW_FA</t>
  </si>
  <si>
    <t>SPC5000_NW_REPAIR</t>
  </si>
  <si>
    <t>SPC7000_CALIBRATION</t>
  </si>
  <si>
    <t>SPC7000_NW_FA</t>
  </si>
  <si>
    <t>SPC7000_NW_REPAIR</t>
  </si>
  <si>
    <t>SPC8000_CALIBRATION</t>
  </si>
  <si>
    <t>SPC8000_NW_FA</t>
  </si>
  <si>
    <t>SPC8000_NW_REPAIR</t>
  </si>
  <si>
    <t>SRCM_CALIBRATION</t>
  </si>
  <si>
    <t>SRCM_NW_FA</t>
  </si>
  <si>
    <t>SRCM_NW_REPAIR</t>
  </si>
  <si>
    <t>SRH_CALIBRATION</t>
  </si>
  <si>
    <t>SRH_NW_FA</t>
  </si>
  <si>
    <t>SRH_NW_REPAIR</t>
  </si>
  <si>
    <t>SRH1_NW_REPAIR</t>
  </si>
  <si>
    <t>SRH3_NW_REPAIR</t>
  </si>
  <si>
    <t>SRIM_CALIBRATION</t>
  </si>
  <si>
    <t>SRIM_NW_FA</t>
  </si>
  <si>
    <t>SRIM_NW_REPAIR</t>
  </si>
  <si>
    <t>SRMD_CALIBRATION</t>
  </si>
  <si>
    <t>SRMD_NW_FA</t>
  </si>
  <si>
    <t>SRPM_CALIBRATION</t>
  </si>
  <si>
    <t>SRPM_NW_FA</t>
  </si>
  <si>
    <t>SRPM_NW_REPAIR</t>
  </si>
  <si>
    <t>209H</t>
  </si>
  <si>
    <t>470T_NW_REPAIR</t>
  </si>
  <si>
    <t>209_CALIBRATION</t>
  </si>
  <si>
    <t>A265_NW_REPAIR</t>
  </si>
  <si>
    <t>231RS</t>
  </si>
  <si>
    <t>280G</t>
  </si>
  <si>
    <t>C290</t>
  </si>
  <si>
    <t>404MILC</t>
  </si>
  <si>
    <t>407MILC</t>
  </si>
  <si>
    <t>408MILC</t>
  </si>
  <si>
    <t>409 CONTROLLER</t>
  </si>
  <si>
    <t>409 BASE</t>
  </si>
  <si>
    <t>409MILC</t>
  </si>
  <si>
    <t>470T</t>
  </si>
  <si>
    <t>A240</t>
  </si>
  <si>
    <t>A241</t>
  </si>
  <si>
    <t>A241L</t>
  </si>
  <si>
    <t>A241P</t>
  </si>
  <si>
    <t>A265</t>
  </si>
  <si>
    <t>AQM5000</t>
  </si>
  <si>
    <t>AQM7000</t>
  </si>
  <si>
    <t>ASL</t>
  </si>
  <si>
    <t>ASM</t>
  </si>
  <si>
    <t>CSD</t>
  </si>
  <si>
    <t>DC950</t>
  </si>
  <si>
    <t>DC950H</t>
  </si>
  <si>
    <t>DC950IR</t>
  </si>
  <si>
    <t>FIBER</t>
  </si>
  <si>
    <t>FL150</t>
  </si>
  <si>
    <t>FLEX</t>
  </si>
  <si>
    <t>LMI6000</t>
  </si>
  <si>
    <t>MCAL</t>
  </si>
  <si>
    <t>MCPM</t>
  </si>
  <si>
    <t>MI-150</t>
  </si>
  <si>
    <t>MI157F</t>
  </si>
  <si>
    <t>MR1</t>
  </si>
  <si>
    <t>MRC</t>
  </si>
  <si>
    <t>MRG</t>
  </si>
  <si>
    <t>MRMS</t>
  </si>
  <si>
    <t>PA650</t>
  </si>
  <si>
    <t>PA652</t>
  </si>
  <si>
    <t>PL900</t>
  </si>
  <si>
    <t>RING LIGHT</t>
  </si>
  <si>
    <t>RPM</t>
  </si>
  <si>
    <t>SEC</t>
  </si>
  <si>
    <t>SPC2000</t>
  </si>
  <si>
    <t>SPC5000</t>
  </si>
  <si>
    <t>SPC7000</t>
  </si>
  <si>
    <t>SPC8000</t>
  </si>
  <si>
    <t>SRCM</t>
  </si>
  <si>
    <t>SRH</t>
  </si>
  <si>
    <t>SRIM</t>
  </si>
  <si>
    <t>SRMD</t>
  </si>
  <si>
    <t>SRPM</t>
  </si>
  <si>
    <t>6058576/ 6300041</t>
  </si>
  <si>
    <t>Service Requested</t>
  </si>
  <si>
    <t>CALIBRATION</t>
  </si>
  <si>
    <t>FAILURE ANALYSIS</t>
  </si>
  <si>
    <t xml:space="preserve">Serial Number Ref sheet
'Standard Units' </t>
  </si>
  <si>
    <t>HVAC (New System) Serial Number Ref sheet 
Covers Model 264, 265, 230, MRX (minimal cust still using old sytem)
Also covers DJ parts as of July 2015</t>
  </si>
  <si>
    <t>SERVICE</t>
  </si>
  <si>
    <t>JDE CODES</t>
  </si>
  <si>
    <t>MODEL</t>
  </si>
  <si>
    <t>PRICE QUOTE</t>
  </si>
  <si>
    <t>WARRANTY PERIOD</t>
  </si>
  <si>
    <t>404_NW_REPAIR</t>
  </si>
  <si>
    <t>SELECT MODEL</t>
  </si>
  <si>
    <t>ENTER A VALID SERIAL NUMBER</t>
  </si>
  <si>
    <t>WARRANTY / NON WARRANTY</t>
  </si>
  <si>
    <t>209_NW_REPAIR</t>
  </si>
  <si>
    <t>SELECT SERVICE REQUESTED</t>
  </si>
  <si>
    <t>TBD</t>
  </si>
  <si>
    <t>$100 (As rec'd data only)</t>
  </si>
  <si>
    <t>224_CALIBRATION</t>
  </si>
  <si>
    <t>231RS_CALIBRATION</t>
  </si>
  <si>
    <t>370_CALIBRATION</t>
  </si>
  <si>
    <t>N</t>
  </si>
  <si>
    <t>Y</t>
  </si>
  <si>
    <t>Y (3)</t>
  </si>
  <si>
    <t>Y (5)</t>
  </si>
  <si>
    <t>Is Expedite possible</t>
  </si>
  <si>
    <t>209H_CALIBRATION</t>
  </si>
  <si>
    <t>EXPEDITE (2-3 Days) where applicable</t>
  </si>
  <si>
    <t xml:space="preserve">EXPEDITE  (4-5 Days) </t>
  </si>
  <si>
    <t>NON REPAIRABLE 
(Please Contact orders@setra.com for a new quote)</t>
  </si>
  <si>
    <t xml:space="preserve">Expedite applies to Calibration only and to only specific products with capacity to be expedited. </t>
  </si>
  <si>
    <t>Product Line</t>
  </si>
  <si>
    <t>Setra print</t>
  </si>
  <si>
    <t>MI-LED</t>
  </si>
  <si>
    <t>MI-152</t>
  </si>
  <si>
    <t>DATE:</t>
  </si>
  <si>
    <t>CSS</t>
  </si>
  <si>
    <t>Current Switch Setra</t>
  </si>
  <si>
    <t>2303V</t>
  </si>
  <si>
    <t>Not applicable</t>
  </si>
  <si>
    <r>
      <rPr>
        <sz val="12"/>
        <rFont val="Calibri"/>
        <family val="2"/>
        <scheme val="minor"/>
      </rPr>
      <t xml:space="preserve">$150 </t>
    </r>
    <r>
      <rPr>
        <sz val="12"/>
        <color rgb="FFFF0000"/>
        <rFont val="Calibri"/>
        <family val="2"/>
        <scheme val="minor"/>
      </rPr>
      <t xml:space="preserve"> </t>
    </r>
    <r>
      <rPr>
        <i/>
        <sz val="12"/>
        <color rgb="FFFF0000"/>
        <rFont val="Calibri"/>
        <family val="2"/>
        <scheme val="minor"/>
      </rPr>
      <t>(If TRW - contact Setra for quote)</t>
    </r>
  </si>
  <si>
    <t>2303V_CALIBRATION</t>
  </si>
  <si>
    <t>260_NW_FA</t>
  </si>
  <si>
    <t>EXP0</t>
  </si>
  <si>
    <t>EXP4</t>
  </si>
  <si>
    <t>NON REPAIRABLE 
(Please Contact orders@setra.com for a recommended product replacement)</t>
  </si>
  <si>
    <t>$250
(We recommend new Contact us at Orders@Setra.com)</t>
  </si>
  <si>
    <r>
      <t xml:space="preserve">$125
</t>
    </r>
    <r>
      <rPr>
        <b/>
        <sz val="12"/>
        <color rgb="FFFF0000"/>
        <rFont val="Calibri"/>
        <family val="2"/>
        <scheme val="minor"/>
      </rPr>
      <t xml:space="preserve">Product is Obsolete - Calibration only can be performed. </t>
    </r>
  </si>
  <si>
    <t>NON REPAIRABLE 
(Please Contact orders@setra.com for new product quote)</t>
  </si>
  <si>
    <t>321_CALIBRATION</t>
  </si>
  <si>
    <t>404_NW_REPAIR_DLR</t>
  </si>
  <si>
    <t>404_CALIBRATION_DLR</t>
  </si>
  <si>
    <t>404MILC_NW_REPAIR_DLR</t>
  </si>
  <si>
    <t>407_NW_REPAIR_DLR</t>
  </si>
  <si>
    <t>407_CALIBRATION_DLR</t>
  </si>
  <si>
    <t>408_CALIBRATION_DLR</t>
  </si>
  <si>
    <t>408_NW_REPAIR_DLR</t>
  </si>
  <si>
    <t>409_CALIBRATION_DLR</t>
  </si>
  <si>
    <t>409_NW_REPAIR_DLR</t>
  </si>
  <si>
    <r>
      <t xml:space="preserve">$400
</t>
    </r>
    <r>
      <rPr>
        <b/>
        <sz val="12"/>
        <color rgb="FFFF0000"/>
        <rFont val="Calibri"/>
        <family val="2"/>
        <scheme val="minor"/>
      </rPr>
      <t xml:space="preserve">Product is Obsolete </t>
    </r>
  </si>
  <si>
    <r>
      <t>$250 
(</t>
    </r>
    <r>
      <rPr>
        <b/>
        <i/>
        <sz val="12"/>
        <color rgb="FFFF0000"/>
        <rFont val="Calibri"/>
        <family val="2"/>
        <scheme val="minor"/>
      </rPr>
      <t>We recommend new - Contact us at Orders@Setra.com</t>
    </r>
    <r>
      <rPr>
        <b/>
        <sz val="12"/>
        <color rgb="FFFF0000"/>
        <rFont val="Calibri"/>
        <family val="2"/>
        <scheme val="minor"/>
      </rPr>
      <t>)</t>
    </r>
  </si>
  <si>
    <r>
      <t xml:space="preserve">Calibration returns - Expedited Service
</t>
    </r>
    <r>
      <rPr>
        <b/>
        <sz val="11"/>
        <color rgb="FFFF0000"/>
        <rFont val="Calibri"/>
        <family val="2"/>
        <scheme val="minor"/>
      </rPr>
      <t xml:space="preserve">Applicable only on specific products with capacity to be expedited. </t>
    </r>
  </si>
  <si>
    <t>PA650_NW_REPAIR</t>
  </si>
  <si>
    <t>PA652_CALIBRATION</t>
  </si>
  <si>
    <t>PA652_NW_REPAIR</t>
  </si>
  <si>
    <t>JDE LOOK-UP CODE</t>
  </si>
  <si>
    <t>Laurie Whitten:
4/25/17 Label print issue: Printed Serial numbers in the 4's (4447128) only 1 day?</t>
  </si>
  <si>
    <t>EXP2</t>
  </si>
  <si>
    <t xml:space="preserve">EXPEDITE IS NOT RELEASED YET - TBD Possibly JUNE timeline </t>
  </si>
  <si>
    <t>CS -CT</t>
  </si>
  <si>
    <t>CT_NW_REPAIR</t>
  </si>
  <si>
    <t>Super II/409</t>
  </si>
  <si>
    <t>Super II/409_CALIBRATION</t>
  </si>
  <si>
    <t>Super II/409_CALIBRATION_DLR</t>
  </si>
  <si>
    <t>Super II/409_NW_CONTROLLER</t>
  </si>
  <si>
    <t>Super II/409_NW_REPAIR_DLR</t>
  </si>
  <si>
    <t>Super II/409_NW_REPAIR</t>
  </si>
  <si>
    <t>Quick Count-Super Count/404_CALIBRATION</t>
  </si>
  <si>
    <t>Quick Count-Super Count/404_CALIBRATION_DLR</t>
  </si>
  <si>
    <t>Quick Count-Super Count/404_NW_REPAIR</t>
  </si>
  <si>
    <t>Quick Count-Super Count/404_NW_REPAIR_DLR</t>
  </si>
  <si>
    <t>Quick Count-Super Count/404</t>
  </si>
  <si>
    <t>HI-SI/407_CALIBRATION</t>
  </si>
  <si>
    <t>HI-SI/407_CALIBRATION_DLR</t>
  </si>
  <si>
    <t>HI-SI/407_NW_REPAIR_DLR</t>
  </si>
  <si>
    <t>HI-SI/407_NW_REPAIR</t>
  </si>
  <si>
    <t>HI-SI/407</t>
  </si>
  <si>
    <t>C290_CALIBRATION</t>
  </si>
  <si>
    <t>C290_NW_REPAIR</t>
  </si>
  <si>
    <t>280E_CALIBRATION</t>
  </si>
  <si>
    <t>280E</t>
  </si>
  <si>
    <t>AXD</t>
  </si>
  <si>
    <t>AXD_CALIBRATION</t>
  </si>
  <si>
    <t>AXD_NW_FA</t>
  </si>
  <si>
    <t>AXD_WARR_FA</t>
  </si>
  <si>
    <t>AXD_NW_Repair</t>
  </si>
  <si>
    <t>FLEX_CALIBRATION</t>
  </si>
  <si>
    <t>A261P_NW_REPAIR</t>
  </si>
  <si>
    <t>A261L_NW_REPAIR</t>
  </si>
  <si>
    <t>A261L</t>
  </si>
  <si>
    <t>A261P</t>
  </si>
  <si>
    <t>A261L_NW_FA</t>
  </si>
  <si>
    <t>A261P_NW_FA</t>
  </si>
  <si>
    <t>MCAL +2 Ref</t>
  </si>
  <si>
    <t>MCAL +2 Ref_CALIBRATION</t>
  </si>
  <si>
    <t>MCAL +2 Ref_NW_REPAIR</t>
  </si>
  <si>
    <t>MCAL +2 Ref_NW_FA</t>
  </si>
  <si>
    <t>409 CONTROLLER_NW_REPAIR</t>
  </si>
  <si>
    <t>MI-152_NW_REPAIR</t>
  </si>
  <si>
    <t>MI-LED_NW_REPAIR</t>
  </si>
  <si>
    <t>MI-150_NW_REPAIR</t>
  </si>
  <si>
    <t>Ring Light_NW_REPAIR</t>
  </si>
  <si>
    <t>LITE</t>
  </si>
  <si>
    <t>LITE_CALIBRATION</t>
  </si>
  <si>
    <t>LITE_NW_REPAIR</t>
  </si>
  <si>
    <t>LITE_SCRAP</t>
  </si>
  <si>
    <t>SRMD_NW_REPAIR</t>
  </si>
  <si>
    <t>N/A (Product is obsolete - No service available and there is no direct replacement for this product)</t>
  </si>
  <si>
    <t>SRH1</t>
  </si>
  <si>
    <t>SRH2</t>
  </si>
  <si>
    <t>SRH3</t>
  </si>
  <si>
    <t>SRH4</t>
  </si>
  <si>
    <t>SRH2_NW_REPAIR</t>
  </si>
  <si>
    <t>3100_CALIBRATION</t>
  </si>
  <si>
    <t>SRH4_NW_REPAIR</t>
  </si>
  <si>
    <t>SRH2_CALIBRATION</t>
  </si>
  <si>
    <t>SRH3_CALIBRATION</t>
  </si>
  <si>
    <t>SRH4_CALIBRATION</t>
  </si>
  <si>
    <r>
      <t xml:space="preserve">PRICE QUOTE 
</t>
    </r>
    <r>
      <rPr>
        <sz val="12"/>
        <rFont val="Calibri"/>
        <family val="2"/>
        <scheme val="minor"/>
      </rPr>
      <t>(Amt shown below is per unit with the exception of MCAL+2 Ref)</t>
    </r>
  </si>
  <si>
    <t>Product is obsolete - No service available and there is no direct replacement for this product</t>
  </si>
  <si>
    <t>FIBER OPTIC</t>
  </si>
  <si>
    <t>FIBER OPTIC_NW_REPAIR</t>
  </si>
  <si>
    <t>FIBER OPTIC_WARR_FA</t>
  </si>
  <si>
    <t>FIBER OPTIC_NW_FA</t>
  </si>
  <si>
    <t>FIBER OPTIC_CALIBRATION</t>
  </si>
  <si>
    <t>MR2</t>
  </si>
  <si>
    <t>MR1_CALIBRATION</t>
  </si>
  <si>
    <t>MRC_CALIBRATION</t>
  </si>
  <si>
    <t>MR2_CALIBRATION</t>
  </si>
  <si>
    <t>Product notes</t>
  </si>
  <si>
    <r>
      <rPr>
        <b/>
        <sz val="11"/>
        <color rgb="FF002060"/>
        <rFont val="Calibri"/>
        <family val="2"/>
        <scheme val="minor"/>
      </rPr>
      <t>MRMC  Can it be calibrated?</t>
    </r>
    <r>
      <rPr>
        <sz val="11"/>
        <color theme="1"/>
        <rFont val="Calibri"/>
        <family val="2"/>
        <scheme val="minor"/>
      </rPr>
      <t xml:space="preserve">
</t>
    </r>
    <r>
      <rPr>
        <b/>
        <sz val="11"/>
        <color theme="1"/>
        <rFont val="Calibri"/>
        <family val="2"/>
        <scheme val="minor"/>
      </rPr>
      <t>Answer:</t>
    </r>
    <r>
      <rPr>
        <sz val="11"/>
        <color theme="1"/>
        <rFont val="Calibri"/>
        <family val="2"/>
        <scheme val="minor"/>
      </rPr>
      <t xml:space="preserve"> MRMS is like an SRCM but without an on-board sensor. It’s a room monitor that allows a user to connect multiple separate pressure sensors and monitor each of them from a central location. They technically could come back and get re-run on the test stand to recalibrate the analog inputs, but there is no reason to do that as the original cal will be good forever unless the unit fails and needs a full repair.</t>
    </r>
  </si>
  <si>
    <t>Issues &amp; Misc notes</t>
  </si>
  <si>
    <t>Laurie Whitten:
Nov 2020 Setra print issue:  Unable to print SN's in order, team worked on issue for weeks and had to bump up the JOP SN from 961XXXX to 10000000</t>
  </si>
  <si>
    <t>ACCESSORY_WARR_REPAIR</t>
  </si>
  <si>
    <t>ACCESSORY</t>
  </si>
  <si>
    <t>321_NW_REPAIR</t>
  </si>
  <si>
    <t>ACCESSORY_NW_REPAIR</t>
  </si>
  <si>
    <t>Please add Model and the failure details into reason for return on the Service form.  Customer Service rep will review</t>
  </si>
  <si>
    <t>CEMS_EDGE_WARR_REPAIR</t>
  </si>
  <si>
    <t>CEMS_EDGE_WARR_FA</t>
  </si>
  <si>
    <t>CEMS_EDGE_SCRAP</t>
  </si>
  <si>
    <t>CEMS_EDGE_NW_REPAIR</t>
  </si>
  <si>
    <t>CEMS_EDGE</t>
  </si>
  <si>
    <t>SPM03</t>
  </si>
  <si>
    <t>SPM12</t>
  </si>
  <si>
    <t>SPM48</t>
  </si>
  <si>
    <t>SPM03_WARR_REPAIR</t>
  </si>
  <si>
    <t>SPM12_WARR_REPAIR</t>
  </si>
  <si>
    <t>SPM48_WARR_REPAIR</t>
  </si>
  <si>
    <t>SPM03_NW_REPAIR</t>
  </si>
  <si>
    <t>SPM12_NW_REPAIR</t>
  </si>
  <si>
    <t>SPM48_NW_REPAIR</t>
  </si>
  <si>
    <t xml:space="preserve">3rd Party </t>
  </si>
  <si>
    <t>3100_WARR_FA</t>
  </si>
  <si>
    <t>3200_WARR_FA</t>
  </si>
  <si>
    <t>3200_NW_REPAIR</t>
  </si>
  <si>
    <t>3101_WARR_REPAIR</t>
  </si>
  <si>
    <t>3101_WARR_FA</t>
  </si>
  <si>
    <t>3101_NW_REPAIR</t>
  </si>
  <si>
    <t>229998_WARR_REPAIR</t>
  </si>
  <si>
    <t>526_NW_REPAIR</t>
  </si>
  <si>
    <t>526_WARR_REPAIR</t>
  </si>
  <si>
    <t>526_WARR_FA</t>
  </si>
  <si>
    <t>WARRANTY / NON WARRANTY FOR THIRD PARTY</t>
  </si>
  <si>
    <t>"UNDER REVIEW"</t>
  </si>
  <si>
    <t>"The Serial Number submitted is under review with customer service, they will notify you of cost if pricing is applicable ”</t>
  </si>
  <si>
    <t>EXPEDITE  (4-5 Days) where applicable</t>
  </si>
  <si>
    <t>INVALID SN</t>
  </si>
  <si>
    <t>"WARRANTY"</t>
  </si>
  <si>
    <t>"Under review with customer service, they will notify you of cost if pricing is applicable ”</t>
  </si>
  <si>
    <t>NON WARRANTY</t>
  </si>
  <si>
    <t>WARRANTY</t>
  </si>
  <si>
    <t>263_CALIBRATION</t>
  </si>
  <si>
    <t>263_NW_REPAIR</t>
  </si>
  <si>
    <t>THIRD PARTY NOTES FOR FORMULAS</t>
  </si>
  <si>
    <t>PRICE QUOTE FOR THIRD PARTY</t>
  </si>
  <si>
    <t>Formula Terms</t>
  </si>
  <si>
    <t>Multiplier For Special FA's</t>
  </si>
  <si>
    <t>NA</t>
  </si>
  <si>
    <t>Is Expedite possible - Standard Fee For FA</t>
  </si>
  <si>
    <t>SRH1_CALIBRATION</t>
  </si>
  <si>
    <t>(Fee is per unit returned for analysis and includes a comprehensive written report only.  If parts requires repair, additional fees would apply)</t>
  </si>
  <si>
    <t>All Third Party Have FA Charge of $300 Except 3100's and 3200's which have an FA Charge Of $200</t>
  </si>
  <si>
    <t>All 3rd Party Except 3100 &amp; 3200 Series</t>
  </si>
  <si>
    <t>Actual 8/1 JOP SN = 10273717</t>
  </si>
  <si>
    <t>Actual 8/1 JOP SN = 7824413</t>
  </si>
  <si>
    <t>409 BASE_NW_REPAIR</t>
  </si>
  <si>
    <t>2 yrs per Matt 9/1</t>
  </si>
  <si>
    <t>Actual 9/1 JOP SN = 10300982</t>
  </si>
  <si>
    <t>Actual 9/1 JOP SN = 7839201</t>
  </si>
  <si>
    <t>263_WARR_REPAIR</t>
  </si>
  <si>
    <t>Actual 10/1 JOP SN = 10326833</t>
  </si>
  <si>
    <t>Actual 10/1 JOP SN = 7854882</t>
  </si>
  <si>
    <t>Actual 11/1 JOP = 7867473</t>
  </si>
  <si>
    <t xml:space="preserve">Added buffer # to cover all of Nov, convert back next month. </t>
  </si>
  <si>
    <t xml:space="preserve">Added buffer # to cover all of Oct. convert back next month. </t>
  </si>
  <si>
    <t xml:space="preserve">Added buffer # to cover all of Sept.convert back next month. </t>
  </si>
  <si>
    <t xml:space="preserve">Added buffer # to cover all of August convert back next month. </t>
  </si>
  <si>
    <r>
      <rPr>
        <b/>
        <i/>
        <sz val="14"/>
        <rFont val="Calibri"/>
        <family val="2"/>
        <scheme val="minor"/>
      </rPr>
      <t xml:space="preserve">Please note:   Some units may  have a Date code pre-curser to the actual serial number.  Only enter the SN into field above.     </t>
    </r>
    <r>
      <rPr>
        <i/>
        <sz val="14"/>
        <rFont val="Calibri"/>
        <family val="2"/>
        <scheme val="minor"/>
      </rPr>
      <t>Serial Number is shown circled below</t>
    </r>
  </si>
  <si>
    <t>Actual 12/1 JOP = 7879799</t>
  </si>
  <si>
    <t>Actual 11/1 JOP SN = 10355627</t>
  </si>
  <si>
    <t>Actual 12/1 JOP SN = 10378865</t>
  </si>
  <si>
    <t>Actual 1/1 JOP SN = 10406839</t>
  </si>
  <si>
    <t xml:space="preserve">Added buffer # to cover all of Dec  convert back next month. </t>
  </si>
  <si>
    <t xml:space="preserve">Added buffer # to cover all of JAN 2022  convert back next month. </t>
  </si>
  <si>
    <t xml:space="preserve">Added buffer # to cover all of feb 2022  convert back next month. </t>
  </si>
  <si>
    <t xml:space="preserve">Added buffer # to cover all of march 2022  convert back next month. </t>
  </si>
  <si>
    <t>Actual 3/1 JOP SN = 10465920</t>
  </si>
  <si>
    <t>Actual 2/1 JOP SN = 10435122</t>
  </si>
  <si>
    <t>3/7/2022 Leave this formula behind 1 month each time you change for new month</t>
  </si>
  <si>
    <t>Actual 1/1 JOP = 7894583</t>
  </si>
  <si>
    <t>Actual 2/1 JOP = 7908065</t>
  </si>
  <si>
    <t>Actual 3/1 JOP = 7921776</t>
  </si>
  <si>
    <t>Actual 4/1 JOP = 7939817</t>
  </si>
  <si>
    <t xml:space="preserve">Added buffer # to cover all of April 2022  convert back next month. </t>
  </si>
  <si>
    <t>Actual 4/1 JOP SN = 10501939</t>
  </si>
  <si>
    <t>AIIR WATCH</t>
  </si>
  <si>
    <t>AIIR WATCH_NW_REPAIR</t>
  </si>
  <si>
    <t>Added Buffer # to cover all of May 2022  convert back next month</t>
  </si>
  <si>
    <t>Added Buffer # to cover all of June 2022  convert back next month</t>
  </si>
  <si>
    <t>Added Buffer # to cover all of July 2022  convert back next month</t>
  </si>
  <si>
    <t>Added Buffer # to cover all of Aug 2022  convert back next month</t>
  </si>
  <si>
    <t>Added Buffer # to cover all of Sept. 2022  convert back next month</t>
  </si>
  <si>
    <t>Added Buffer # to cover all of Oct. 2022  convert back next month</t>
  </si>
  <si>
    <t>Added Buffer # to cover all of Nov 2022  convert back next month</t>
  </si>
  <si>
    <t>Added Buffer # to cover all of Dec 2022  convert back next month</t>
  </si>
  <si>
    <t>Added Buffer # to cover all of Jan 2023  convert back next month</t>
  </si>
  <si>
    <t>Actual JOP SN = 10524290</t>
  </si>
  <si>
    <t>Actual JOP SN = 7953970</t>
  </si>
  <si>
    <t>Actual JOP SN = 7970395</t>
  </si>
  <si>
    <t>Actual JOP SN = 10548705</t>
  </si>
  <si>
    <t>Actual JOP SN = 7986530</t>
  </si>
  <si>
    <t>Actual JOP SN = 10580148</t>
  </si>
  <si>
    <t>Actual JOP SN = 10606543</t>
  </si>
  <si>
    <t>Actual JOP SN = 8001920</t>
  </si>
  <si>
    <t>Actual JOP SN = 12002460</t>
  </si>
  <si>
    <t>Actual JOP SN = 10628010</t>
  </si>
  <si>
    <t>Actual JOP SN = 12021305</t>
  </si>
  <si>
    <t>Actual JOP SN = 10657535</t>
  </si>
  <si>
    <t>Actual JOP SN = 12033723</t>
  </si>
  <si>
    <t>Actual JOP SN = 10684297</t>
  </si>
  <si>
    <t>Actual JOP SN = 12062074</t>
  </si>
  <si>
    <t>Actual JOP SN = 12050160</t>
  </si>
  <si>
    <t>Actual JOP SN = 10735303</t>
  </si>
  <si>
    <t>Actual JOP SN = 10710150</t>
  </si>
  <si>
    <t>SRF</t>
  </si>
  <si>
    <t>Actual JOP SN = 12087494</t>
  </si>
  <si>
    <t>Actual JOP SN = 10778139</t>
  </si>
  <si>
    <t>Actual JOP SN = 10758652</t>
  </si>
  <si>
    <t>Actual JOP SN = 12076619</t>
  </si>
  <si>
    <t>NON REPAIRABLE 
Please Contact orders@setra.com for new product quote.</t>
  </si>
  <si>
    <t>Product is obsolete - No service available. Please contact Techsupport@setra.com for a recommended product replacement.</t>
  </si>
  <si>
    <t>Product is obsolete - No service available and there is no direct replacement for this product.</t>
  </si>
  <si>
    <t>Non warranty 206's cannot be serviced.  If you would like to purchase a new unit please contact orders@setra.com for new product quote.</t>
  </si>
  <si>
    <t>Product is non repairable 
If you would like to purchase a new unit please contact orders@setra.com for new product quote.</t>
  </si>
  <si>
    <t>Actual JOP SN = 10902264</t>
  </si>
  <si>
    <t>Added Buffer # to cover all of Feb 2023  convert back next month</t>
  </si>
  <si>
    <t>Added Buffer # to cover all of march 2023  convert back next month</t>
  </si>
  <si>
    <t>Added Buffer # to cover all of April 2023  convert back next month</t>
  </si>
  <si>
    <t>Actual JOP SN = 12099199</t>
  </si>
  <si>
    <t>Non warranty 209's are non repairable.  If you would like to purchase a new unit please contact orders@setra.com for new product quote.</t>
  </si>
  <si>
    <t>Actual JOP SN = 10921038</t>
  </si>
  <si>
    <t>Actual JOP SN = 120108285</t>
  </si>
  <si>
    <t>Added Buffer # to cover all of May 2023  convert back next month</t>
  </si>
  <si>
    <t>Actual JOP SN = 12120170</t>
  </si>
  <si>
    <t>Actual JOP SN = 10945441</t>
  </si>
  <si>
    <t>Added Buffer # to cover all of June 2023  convert back next month</t>
  </si>
  <si>
    <t>Added Buffer # to cover all of July 2023  convert back next month</t>
  </si>
  <si>
    <t>Setra Print Label program</t>
  </si>
  <si>
    <t>Label Maker access program</t>
  </si>
  <si>
    <t>Actual JOP SN = 10966187</t>
  </si>
  <si>
    <t>Actual JOP SN = 12133679</t>
  </si>
  <si>
    <r>
      <t xml:space="preserve">Frequently asked questions. 
</t>
    </r>
    <r>
      <rPr>
        <b/>
        <i/>
        <u/>
        <sz val="14"/>
        <color rgb="FFC00000"/>
        <rFont val="Calibri"/>
        <family val="2"/>
        <scheme val="minor"/>
      </rPr>
      <t>Are there Non warranty eval fees?</t>
    </r>
    <r>
      <rPr>
        <b/>
        <i/>
        <sz val="14"/>
        <color rgb="FFC00000"/>
        <rFont val="Calibri"/>
        <family val="2"/>
        <scheme val="minor"/>
      </rPr>
      <t xml:space="preserve">  </t>
    </r>
    <r>
      <rPr>
        <i/>
        <sz val="14"/>
        <color rgb="FFC00000"/>
        <rFont val="Calibri"/>
        <family val="2"/>
        <scheme val="minor"/>
      </rPr>
      <t>Yes. The evaluation fee is the same fee as the calibration fee due to the amount of work involved.  At minimum, every non warranty or calibration order will carry the fee even if the unit cannot be repaired or a unit is found to be working or meets spec and is "no fault found".</t>
    </r>
    <r>
      <rPr>
        <b/>
        <i/>
        <sz val="14"/>
        <color rgb="FFC00000"/>
        <rFont val="Calibri"/>
        <family val="2"/>
        <scheme val="minor"/>
      </rPr>
      <t xml:space="preserve">
</t>
    </r>
    <r>
      <rPr>
        <b/>
        <i/>
        <u/>
        <sz val="14"/>
        <color rgb="FFC00000"/>
        <rFont val="Calibri"/>
        <family val="2"/>
        <scheme val="minor"/>
      </rPr>
      <t>Is Calibration a warranty?</t>
    </r>
    <r>
      <rPr>
        <b/>
        <i/>
        <sz val="14"/>
        <color rgb="FFC00000"/>
        <rFont val="Calibri"/>
        <family val="2"/>
        <scheme val="minor"/>
      </rPr>
      <t xml:space="preserve">   </t>
    </r>
    <r>
      <rPr>
        <i/>
        <sz val="14"/>
        <color rgb="FFC00000"/>
        <rFont val="Calibri"/>
        <family val="2"/>
        <scheme val="minor"/>
      </rPr>
      <t xml:space="preserve">No. Calibration is a Service and is not covered under warranty . </t>
    </r>
    <r>
      <rPr>
        <b/>
        <i/>
        <sz val="14"/>
        <color rgb="FFC00000"/>
        <rFont val="Calibri"/>
        <family val="2"/>
        <scheme val="minor"/>
      </rPr>
      <t xml:space="preserve">
</t>
    </r>
    <r>
      <rPr>
        <b/>
        <i/>
        <u/>
        <sz val="14"/>
        <color rgb="FFC00000"/>
        <rFont val="Calibri"/>
        <family val="2"/>
        <scheme val="minor"/>
      </rPr>
      <t>Are there warranty evalution fees?</t>
    </r>
    <r>
      <rPr>
        <b/>
        <i/>
        <sz val="14"/>
        <color rgb="FFC00000"/>
        <rFont val="Calibri"/>
        <family val="2"/>
        <scheme val="minor"/>
      </rPr>
      <t xml:space="preserve">  </t>
    </r>
    <r>
      <rPr>
        <i/>
        <sz val="14"/>
        <color rgb="FFC00000"/>
        <rFont val="Calibri"/>
        <family val="2"/>
        <scheme val="minor"/>
      </rPr>
      <t xml:space="preserve">If a unit within warranty is deemed not to have failed due to a Setra defect, a fee will only will apply if you decide to have the unit calibrated with a certificate or repaired. </t>
    </r>
  </si>
  <si>
    <r>
      <t xml:space="preserve">ENTER A VALID SERIAL NUMBER
</t>
    </r>
    <r>
      <rPr>
        <sz val="9"/>
        <color rgb="FFC00000"/>
        <rFont val="Calibri"/>
        <family val="2"/>
        <scheme val="minor"/>
      </rPr>
      <t xml:space="preserve">**If you have more than 1 unit to return, enter all SN's below to validate if unit is in or out of the warranty period. </t>
    </r>
    <r>
      <rPr>
        <b/>
        <sz val="16"/>
        <color rgb="FFC00000"/>
        <rFont val="Calibri"/>
        <family val="2"/>
        <scheme val="minor"/>
      </rPr>
      <t xml:space="preserve"> </t>
    </r>
  </si>
  <si>
    <t>Actual JOP SN = 10983125</t>
  </si>
  <si>
    <t>Actual JOP SN = 12145450</t>
  </si>
  <si>
    <t xml:space="preserve">Range 1,500 to 2,500 Please provide NTE amount. </t>
  </si>
  <si>
    <t>Actual JOP SN = 11005111</t>
  </si>
  <si>
    <t>Actual JOP SN = 12155216</t>
  </si>
  <si>
    <t>Actual JOP SN = 11025902</t>
  </si>
  <si>
    <t>Actual JOP SN = 12168186</t>
  </si>
  <si>
    <t>Added Buffer # to cover all of August 2023  convert back next month</t>
  </si>
  <si>
    <t>Added Buffer # to cover all of Sept. 2023  convert back next month</t>
  </si>
  <si>
    <t>Added Buffer # to cover all of Oct 2023  convert back next month</t>
  </si>
  <si>
    <t>MR2_NW_REPAIR</t>
  </si>
  <si>
    <t>Product is not cost effective to repair. 
If you would like to purchase a new unit please contact orders@setra.com for new product quote.</t>
  </si>
  <si>
    <t>Actual JOP SN = 11040247</t>
  </si>
  <si>
    <t>Actual JOP SN = 12180569</t>
  </si>
  <si>
    <t>`</t>
  </si>
  <si>
    <t>Actual JOP SN = 11063907</t>
  </si>
  <si>
    <t>Added Buffer # to cover all of Nov. 2023  convert back next month</t>
  </si>
  <si>
    <t>Added Buffer # to cover all of Dec.  2023  convert back next month</t>
  </si>
  <si>
    <t>Actual JOP SN = 12192853</t>
  </si>
  <si>
    <t>Actual JOP SN = 12205655</t>
  </si>
  <si>
    <t>Actual JOP SN = 11085902</t>
  </si>
  <si>
    <t>Actual JOP SN = 12216794</t>
  </si>
  <si>
    <t>Actual JOP SN = 11101317</t>
  </si>
  <si>
    <t>Added Buffer # to cover all of  Jan  2024  convert back next month</t>
  </si>
  <si>
    <t>Added Buffer # to cover all of Feb.  2024  convert back next month</t>
  </si>
  <si>
    <t>Product is obsolete - No service available (calibration only)
$ 200</t>
  </si>
  <si>
    <t>AQM</t>
  </si>
  <si>
    <t>Actual JOP SN = 12228857</t>
  </si>
  <si>
    <t>Actual JOP SN = 11128180</t>
  </si>
  <si>
    <t>Added Buffer # to cover all of  March  2024  convert back next month</t>
  </si>
  <si>
    <r>
      <rPr>
        <sz val="12"/>
        <color rgb="FFC00000"/>
        <rFont val="Calibri"/>
        <family val="2"/>
        <scheme val="minor"/>
      </rPr>
      <t>Critical note:  MCPM References must be shipped in a separete box to avoid internal damage to MCAL.  **Lithium battery must be removed prior to shipping</t>
    </r>
    <r>
      <rPr>
        <sz val="12"/>
        <color rgb="FF002060"/>
        <rFont val="Calibri"/>
        <family val="2"/>
        <scheme val="minor"/>
      </rPr>
      <t xml:space="preserve">
$750</t>
    </r>
  </si>
  <si>
    <r>
      <t xml:space="preserve">$690
</t>
    </r>
    <r>
      <rPr>
        <sz val="12"/>
        <color rgb="FFFF0000"/>
        <rFont val="Calibri"/>
        <family val="2"/>
        <scheme val="minor"/>
      </rPr>
      <t xml:space="preserve">*We can repair PCB only* If sensor is bad, unit cannot be repaired.  Only evaluation fee would apply. </t>
    </r>
  </si>
  <si>
    <t>Actual JOP SN = 11151922</t>
  </si>
  <si>
    <t>Actual JOP SN = 12239782</t>
  </si>
  <si>
    <t>Added Buffer # to cover all of  April  2024  convert back next month</t>
  </si>
  <si>
    <t>Actual JOP SN =11181169</t>
  </si>
  <si>
    <t>Actual JOP SN = 12250614</t>
  </si>
  <si>
    <t>SPC3000_CALIBRATION</t>
  </si>
  <si>
    <t>SPC3000_NW_REPAIR</t>
  </si>
  <si>
    <t>SPC3000</t>
  </si>
  <si>
    <t>Actual JOP SN = 12258495</t>
  </si>
  <si>
    <t>Actual JOP SN = 11212584</t>
  </si>
  <si>
    <t>Actual JOP SN = 11245268</t>
  </si>
  <si>
    <t>Actual JOP SN = 12264663</t>
  </si>
  <si>
    <t>Actual JOP SN =11281690</t>
  </si>
  <si>
    <t>Actual JOP SN = 12269343</t>
  </si>
  <si>
    <t>Actual JOP SN = 12271701</t>
  </si>
  <si>
    <t>Added Buffer # to cover all of  May  2024  convert back next month</t>
  </si>
  <si>
    <t>Added Buffer # to cover all of  June 2024  convert back next month</t>
  </si>
  <si>
    <t>Added Buffer # to cover all of  July  2024  convert back next month</t>
  </si>
  <si>
    <t>Added Buffer # to cover all of  August  2024  convert back next month</t>
  </si>
  <si>
    <t>Added Buffer # to cover all of Sept.   2024  convert back next month</t>
  </si>
  <si>
    <t>Actual JOP SN = 11315867</t>
  </si>
  <si>
    <t>Actual JOP SN = 11347309</t>
  </si>
  <si>
    <t>Actual JOP SN = 12275372</t>
  </si>
  <si>
    <t>Added Buffer # to cover all of  Oct  2024  convert back next month</t>
  </si>
  <si>
    <t>Added Buffer # to cover all of  Nov  2024  convert back next month</t>
  </si>
  <si>
    <t>Added Buffer # to cover all of  Dec  2024  convert back next month</t>
  </si>
  <si>
    <t>PRODUCT IS OBSOLETE</t>
  </si>
  <si>
    <t>Actual JOP SN = 11381129</t>
  </si>
  <si>
    <t>Actual JOP SN = NA Label database has been decommissioned!</t>
  </si>
  <si>
    <t>Actual JOP SN = 11411243</t>
  </si>
  <si>
    <t>FA</t>
  </si>
  <si>
    <r>
      <rPr>
        <sz val="12"/>
        <color rgb="FFC00000"/>
        <rFont val="Calibri"/>
        <family val="2"/>
        <scheme val="minor"/>
      </rPr>
      <t>***If also returning the MCAL References please select MCAL + 2 Ref
*Lithium battery must be removed prior to shipping</t>
    </r>
    <r>
      <rPr>
        <sz val="12"/>
        <color rgb="FF002060"/>
        <rFont val="Calibri"/>
        <family val="2"/>
        <scheme val="minor"/>
      </rPr>
      <t xml:space="preserve">
$2,185</t>
    </r>
  </si>
  <si>
    <r>
      <rPr>
        <sz val="12"/>
        <color rgb="FFC00000"/>
        <rFont val="Calibri"/>
        <family val="2"/>
        <scheme val="minor"/>
      </rPr>
      <t xml:space="preserve">***If also returning the MCAL References please choose </t>
    </r>
    <r>
      <rPr>
        <b/>
        <sz val="12"/>
        <color rgb="FFC00000"/>
        <rFont val="Calibri"/>
        <family val="2"/>
        <scheme val="minor"/>
      </rPr>
      <t>MCAL + 2</t>
    </r>
    <r>
      <rPr>
        <sz val="12"/>
        <color rgb="FFC00000"/>
        <rFont val="Calibri"/>
        <family val="2"/>
        <scheme val="minor"/>
      </rPr>
      <t xml:space="preserve"> Ref in the drop down.   Lithium battery must be removed prior to shipping</t>
    </r>
    <r>
      <rPr>
        <sz val="12"/>
        <color rgb="FF002060"/>
        <rFont val="Calibri"/>
        <family val="2"/>
        <scheme val="minor"/>
      </rPr>
      <t xml:space="preserve">
$565</t>
    </r>
  </si>
  <si>
    <r>
      <rPr>
        <sz val="12"/>
        <color rgb="FFC00000"/>
        <rFont val="Calibri"/>
        <family val="2"/>
        <scheme val="minor"/>
      </rPr>
      <t>Critical note:  MCPM References must be shipped in a separete box to avoid internal damage to MCAL.  **Lithium battery must be removed prior to shipping</t>
    </r>
    <r>
      <rPr>
        <sz val="12"/>
        <color rgb="FF002060"/>
        <rFont val="Calibri"/>
        <family val="2"/>
        <scheme val="minor"/>
      </rPr>
      <t xml:space="preserve">
$1,509</t>
    </r>
  </si>
  <si>
    <r>
      <rPr>
        <sz val="12"/>
        <color rgb="FFC00000"/>
        <rFont val="Calibri"/>
        <family val="2"/>
        <scheme val="minor"/>
      </rPr>
      <t>Critical note:  MCPM References must be shipped in a separete box to avoid internal damage to MCAL.  **Lithium battery must be removed prior to shipping</t>
    </r>
    <r>
      <rPr>
        <sz val="12"/>
        <color rgb="FF002060"/>
        <rFont val="Calibri"/>
        <family val="2"/>
        <scheme val="minor"/>
      </rPr>
      <t xml:space="preserve">
$3,565</t>
    </r>
  </si>
  <si>
    <t>$350 (eval only)</t>
  </si>
  <si>
    <t>$115 (As rec'd data only)</t>
  </si>
  <si>
    <r>
      <t>$265
If out of warranty it is more cost effective to purchase a new unit</t>
    </r>
    <r>
      <rPr>
        <b/>
        <i/>
        <sz val="12"/>
        <color rgb="FFFF0000"/>
        <rFont val="Calibri"/>
        <family val="2"/>
        <scheme val="minor"/>
      </rPr>
      <t xml:space="preserve"> - Please Contact us at Orders@Setra.com</t>
    </r>
    <r>
      <rPr>
        <b/>
        <sz val="12"/>
        <color rgb="FFFF0000"/>
        <rFont val="Calibri"/>
        <family val="2"/>
        <scheme val="minor"/>
      </rPr>
      <t>)</t>
    </r>
  </si>
  <si>
    <t>$53</t>
  </si>
  <si>
    <r>
      <t>$262
(If out of warranty it is more cost effective to purchase a new unit</t>
    </r>
    <r>
      <rPr>
        <b/>
        <i/>
        <sz val="12"/>
        <color rgb="FFFF0000"/>
        <rFont val="Calibri"/>
        <family val="2"/>
        <scheme val="minor"/>
      </rPr>
      <t xml:space="preserve"> - Please Contact us at Orders@Setra.com</t>
    </r>
    <r>
      <rPr>
        <b/>
        <sz val="12"/>
        <color rgb="FFFF0000"/>
        <rFont val="Calibri"/>
        <family val="2"/>
        <scheme val="minor"/>
      </rPr>
      <t>)</t>
    </r>
  </si>
  <si>
    <t>$140
(Quote = 280G version only)</t>
  </si>
  <si>
    <t>175 (Product is Obsolete)</t>
  </si>
  <si>
    <t>$1,100
(Obsolete product.  Please note:  Fee still applies if unit cannot be calibrated )</t>
  </si>
  <si>
    <t xml:space="preserve">$350 Analysis only </t>
  </si>
  <si>
    <t>MRMS_CALIBRATION</t>
  </si>
  <si>
    <t>Please Contact service@setra.com for quote</t>
  </si>
  <si>
    <r>
      <t xml:space="preserve">$400
</t>
    </r>
    <r>
      <rPr>
        <b/>
        <sz val="9"/>
        <rFont val="Calibri"/>
        <family val="2"/>
        <scheme val="minor"/>
      </rPr>
      <t>Please note: Any custom password will need to be provided on return form instructions</t>
    </r>
  </si>
  <si>
    <r>
      <t xml:space="preserve">$145
</t>
    </r>
    <r>
      <rPr>
        <b/>
        <sz val="9"/>
        <rFont val="Calibri"/>
        <family val="2"/>
        <scheme val="minor"/>
      </rPr>
      <t>Please note: Any custom password will need to be provided on return form instructions</t>
    </r>
  </si>
  <si>
    <t>Actual JOP SN = 12310046</t>
  </si>
  <si>
    <r>
      <t xml:space="preserve">Actual JOP SN = 11443617          </t>
    </r>
    <r>
      <rPr>
        <b/>
        <sz val="11"/>
        <color rgb="FFFF0000"/>
        <rFont val="Calibri"/>
        <family val="2"/>
        <scheme val="minor"/>
      </rPr>
      <t xml:space="preserve">  In January Shawn JUMPED SN's for new start since no more label maker</t>
    </r>
  </si>
  <si>
    <t>Actual JOP SN = 12343261</t>
  </si>
  <si>
    <t>280E_NW_REPAIR</t>
  </si>
  <si>
    <t>Actual JOP SN = 12379467</t>
  </si>
  <si>
    <t>5 per Bryce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</si>
</sst>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m/d/yyyy;@"/>
    <numFmt numFmtId="165" formatCode="&quot;$&quot;#,##0"/>
  </numFmts>
  <fonts count="7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name val="Calibri"/>
      <family val="2"/>
      <scheme val="minor"/>
    </font>
    <font>
      <b/>
      <sz val="12"/>
      <name val="Arial"/>
      <family val="2"/>
    </font>
    <font>
      <b/>
      <i/>
      <sz val="12"/>
      <name val="Arial"/>
      <family val="2"/>
    </font>
    <font>
      <sz val="12"/>
      <name val="Arial"/>
      <family val="2"/>
    </font>
    <font>
      <sz val="10"/>
      <color indexed="8"/>
      <name val="MS Sans Serif"/>
      <family val="2"/>
    </font>
    <font>
      <sz val="12"/>
      <color indexed="8"/>
      <name val="Arial"/>
      <family val="2"/>
    </font>
    <font>
      <b/>
      <sz val="8"/>
      <color indexed="81"/>
      <name val="Tahoma"/>
      <family val="2"/>
    </font>
    <font>
      <sz val="8"/>
      <color indexed="81"/>
      <name val="Tahoma"/>
      <family val="2"/>
    </font>
    <font>
      <i/>
      <sz val="12"/>
      <name val="Arial"/>
      <family val="2"/>
    </font>
    <font>
      <b/>
      <sz val="9"/>
      <color indexed="81"/>
      <name val="Tahoma"/>
      <family val="2"/>
    </font>
    <font>
      <sz val="9"/>
      <color indexed="81"/>
      <name val="Tahoma"/>
      <family val="2"/>
    </font>
    <font>
      <sz val="12"/>
      <color rgb="FFFF0000"/>
      <name val="Arial"/>
      <family val="2"/>
    </font>
    <font>
      <b/>
      <sz val="12"/>
      <name val="Calibri"/>
      <family val="2"/>
      <scheme val="minor"/>
    </font>
    <font>
      <sz val="12"/>
      <name val="Calibri"/>
      <family val="2"/>
      <scheme val="minor"/>
    </font>
    <font>
      <b/>
      <sz val="16"/>
      <name val="Calibri"/>
      <family val="2"/>
      <scheme val="minor"/>
    </font>
    <font>
      <sz val="16"/>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b/>
      <sz val="16"/>
      <color rgb="FFFF0000"/>
      <name val="Arial"/>
      <family val="2"/>
    </font>
    <font>
      <b/>
      <sz val="12"/>
      <color rgb="FFFF0000"/>
      <name val="Calibri"/>
      <family val="2"/>
      <scheme val="minor"/>
    </font>
    <font>
      <sz val="11"/>
      <color rgb="FF000000"/>
      <name val="Calibri"/>
      <family val="2"/>
    </font>
    <font>
      <sz val="11"/>
      <name val="Calibri"/>
      <family val="2"/>
    </font>
    <font>
      <sz val="12"/>
      <color rgb="FFFF0000"/>
      <name val="Calibri"/>
      <family val="2"/>
      <scheme val="minor"/>
    </font>
    <font>
      <i/>
      <sz val="12"/>
      <color rgb="FFFF0000"/>
      <name val="Calibri"/>
      <family val="2"/>
      <scheme val="minor"/>
    </font>
    <font>
      <sz val="12"/>
      <color rgb="FF002060"/>
      <name val="Calibri"/>
      <family val="2"/>
      <scheme val="minor"/>
    </font>
    <font>
      <b/>
      <i/>
      <sz val="12"/>
      <color rgb="FFFF0000"/>
      <name val="Calibri"/>
      <family val="2"/>
      <scheme val="minor"/>
    </font>
    <font>
      <b/>
      <sz val="12"/>
      <color rgb="FF0070C0"/>
      <name val="Calibri"/>
      <family val="2"/>
      <scheme val="minor"/>
    </font>
    <font>
      <b/>
      <sz val="12"/>
      <color rgb="FF7030A0"/>
      <name val="Calibri"/>
      <family val="2"/>
      <scheme val="minor"/>
    </font>
    <font>
      <b/>
      <sz val="12"/>
      <color theme="1"/>
      <name val="Calibri"/>
      <family val="2"/>
      <scheme val="minor"/>
    </font>
    <font>
      <sz val="12"/>
      <color theme="1"/>
      <name val="Arial"/>
      <family val="2"/>
    </font>
    <font>
      <sz val="24"/>
      <color theme="1"/>
      <name val="Calibri"/>
      <family val="2"/>
      <scheme val="minor"/>
    </font>
    <font>
      <b/>
      <sz val="11"/>
      <name val="Calibri"/>
      <family val="2"/>
      <scheme val="minor"/>
    </font>
    <font>
      <b/>
      <i/>
      <sz val="14"/>
      <color rgb="FF0070C0"/>
      <name val="Calibri"/>
      <family val="2"/>
      <scheme val="minor"/>
    </font>
    <font>
      <sz val="14"/>
      <color theme="1"/>
      <name val="Arial"/>
      <family val="2"/>
    </font>
    <font>
      <b/>
      <sz val="14"/>
      <color theme="1"/>
      <name val="Calibri"/>
      <family val="2"/>
      <scheme val="minor"/>
    </font>
    <font>
      <b/>
      <sz val="11"/>
      <color rgb="FF000000"/>
      <name val="Calibri"/>
      <family val="2"/>
    </font>
    <font>
      <b/>
      <i/>
      <sz val="14"/>
      <color rgb="FFC00000"/>
      <name val="Calibri"/>
      <family val="2"/>
      <scheme val="minor"/>
    </font>
    <font>
      <sz val="8"/>
      <name val="Calibri"/>
      <family val="2"/>
      <scheme val="minor"/>
    </font>
    <font>
      <b/>
      <sz val="11"/>
      <color rgb="FF002060"/>
      <name val="Calibri"/>
      <family val="2"/>
      <scheme val="minor"/>
    </font>
    <font>
      <sz val="12"/>
      <color rgb="FFC00000"/>
      <name val="Calibri"/>
      <family val="2"/>
      <scheme val="minor"/>
    </font>
    <font>
      <sz val="11"/>
      <color rgb="FFFF0000"/>
      <name val="Calibri"/>
      <family val="2"/>
    </font>
    <font>
      <sz val="11"/>
      <color rgb="FFC00000"/>
      <name val="Calibri"/>
      <family val="2"/>
      <scheme val="minor"/>
    </font>
    <font>
      <i/>
      <sz val="12"/>
      <color theme="1"/>
      <name val="Arial"/>
      <family val="2"/>
    </font>
    <font>
      <b/>
      <i/>
      <u/>
      <sz val="14"/>
      <color rgb="FFC00000"/>
      <name val="Calibri"/>
      <family val="2"/>
      <scheme val="minor"/>
    </font>
    <font>
      <b/>
      <i/>
      <sz val="14"/>
      <name val="Calibri"/>
      <family val="2"/>
      <scheme val="minor"/>
    </font>
    <font>
      <i/>
      <sz val="14"/>
      <name val="Calibri"/>
      <family val="2"/>
      <scheme val="minor"/>
    </font>
    <font>
      <sz val="10"/>
      <color theme="1"/>
      <name val="Calibri"/>
      <family val="2"/>
      <scheme val="minor"/>
    </font>
    <font>
      <b/>
      <sz val="11"/>
      <color theme="0" tint="-0.14999847407452621"/>
      <name val="Calibri"/>
      <family val="2"/>
      <scheme val="minor"/>
    </font>
    <font>
      <b/>
      <sz val="12"/>
      <color theme="9" tint="-0.249977111117893"/>
      <name val="Calibri"/>
      <family val="2"/>
      <scheme val="minor"/>
    </font>
    <font>
      <i/>
      <sz val="14"/>
      <color rgb="FFC00000"/>
      <name val="Calibri"/>
      <family val="2"/>
      <scheme val="minor"/>
    </font>
    <font>
      <sz val="9"/>
      <color rgb="FFC00000"/>
      <name val="Calibri"/>
      <family val="2"/>
      <scheme val="minor"/>
    </font>
    <font>
      <b/>
      <sz val="16"/>
      <color rgb="FFC00000"/>
      <name val="Calibri"/>
      <family val="2"/>
      <scheme val="minor"/>
    </font>
    <font>
      <b/>
      <sz val="12"/>
      <color rgb="FFC00000"/>
      <name val="Calibri"/>
      <family val="2"/>
      <scheme val="minor"/>
    </font>
    <font>
      <b/>
      <sz val="12"/>
      <color rgb="FF002060"/>
      <name val="Calibri"/>
      <family val="2"/>
      <scheme val="minor"/>
    </font>
    <font>
      <b/>
      <sz val="9"/>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indexed="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CC"/>
        <bgColor indexed="64"/>
      </patternFill>
    </fill>
    <fill>
      <patternFill patternType="solid">
        <fgColor rgb="FF00B0F0"/>
        <bgColor indexed="64"/>
      </patternFill>
    </fill>
    <fill>
      <patternFill patternType="solid">
        <fgColor theme="9" tint="0.59999389629810485"/>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cellStyleXfs>
  <cellXfs count="213">
    <xf numFmtId="0" fontId="0" fillId="0" borderId="0" xfId="0"/>
    <xf numFmtId="0" fontId="0" fillId="0" borderId="0" xfId="0" applyAlignment="1">
      <alignment horizontal="center"/>
    </xf>
    <xf numFmtId="0" fontId="0" fillId="0" borderId="0" xfId="0" applyAlignment="1">
      <alignment wrapText="1"/>
    </xf>
    <xf numFmtId="0" fontId="0" fillId="0" borderId="10" xfId="0" applyBorder="1" applyAlignment="1">
      <alignment horizontal="center"/>
    </xf>
    <xf numFmtId="0" fontId="16" fillId="0" borderId="0" xfId="0" applyFont="1"/>
    <xf numFmtId="0" fontId="0" fillId="0" borderId="0" xfId="0" applyAlignment="1">
      <alignment horizontal="left"/>
    </xf>
    <xf numFmtId="0" fontId="19" fillId="0" borderId="10" xfId="0" applyFont="1" applyBorder="1" applyAlignment="1">
      <alignment horizontal="center"/>
    </xf>
    <xf numFmtId="0" fontId="16" fillId="0" borderId="10" xfId="0" applyFont="1" applyBorder="1" applyAlignment="1">
      <alignment horizontal="center" wrapText="1"/>
    </xf>
    <xf numFmtId="0" fontId="16" fillId="0" borderId="0" xfId="0" applyFont="1" applyAlignment="1">
      <alignment wrapText="1"/>
    </xf>
    <xf numFmtId="0" fontId="19" fillId="0" borderId="0" xfId="0" applyFont="1" applyAlignment="1">
      <alignment horizontal="center"/>
    </xf>
    <xf numFmtId="164" fontId="21" fillId="36" borderId="10" xfId="0" applyNumberFormat="1" applyFont="1" applyFill="1" applyBorder="1" applyAlignment="1">
      <alignment horizontal="center"/>
    </xf>
    <xf numFmtId="0" fontId="22" fillId="0" borderId="10" xfId="0" applyFont="1" applyBorder="1" applyAlignment="1">
      <alignment horizontal="center"/>
    </xf>
    <xf numFmtId="164" fontId="22" fillId="0" borderId="10" xfId="0" applyNumberFormat="1" applyFont="1" applyBorder="1" applyAlignment="1">
      <alignment horizontal="center"/>
    </xf>
    <xf numFmtId="164" fontId="21" fillId="36" borderId="11" xfId="0" applyNumberFormat="1" applyFont="1" applyFill="1" applyBorder="1" applyAlignment="1">
      <alignment horizontal="center"/>
    </xf>
    <xf numFmtId="14" fontId="22" fillId="0" borderId="10" xfId="0" applyNumberFormat="1" applyFont="1" applyBorder="1" applyAlignment="1">
      <alignment horizontal="center"/>
    </xf>
    <xf numFmtId="0" fontId="22" fillId="0" borderId="10" xfId="0" applyFont="1" applyBorder="1" applyAlignment="1">
      <alignment horizontal="center" wrapText="1"/>
    </xf>
    <xf numFmtId="0" fontId="27" fillId="0" borderId="10" xfId="0" applyFont="1" applyBorder="1" applyAlignment="1">
      <alignment horizontal="center" wrapText="1"/>
    </xf>
    <xf numFmtId="0" fontId="0" fillId="0" borderId="0" xfId="0" applyAlignment="1">
      <alignment horizontal="center" wrapText="1"/>
    </xf>
    <xf numFmtId="0" fontId="16" fillId="0" borderId="0" xfId="0" applyFont="1" applyAlignment="1">
      <alignment horizontal="center" wrapText="1"/>
    </xf>
    <xf numFmtId="0" fontId="0" fillId="0" borderId="11" xfId="0" applyBorder="1" applyAlignment="1">
      <alignment horizontal="center"/>
    </xf>
    <xf numFmtId="0" fontId="0" fillId="0" borderId="11" xfId="0" applyBorder="1" applyAlignment="1">
      <alignment horizontal="center" wrapText="1"/>
    </xf>
    <xf numFmtId="0" fontId="32" fillId="0" borderId="10" xfId="0" applyFont="1" applyBorder="1" applyAlignment="1">
      <alignment horizontal="center"/>
    </xf>
    <xf numFmtId="0" fontId="32" fillId="33" borderId="10" xfId="0" applyFont="1" applyFill="1" applyBorder="1" applyAlignment="1">
      <alignment horizontal="center"/>
    </xf>
    <xf numFmtId="0" fontId="32" fillId="0" borderId="0" xfId="0" applyFont="1" applyAlignment="1">
      <alignment horizontal="center"/>
    </xf>
    <xf numFmtId="0" fontId="16" fillId="0" borderId="0" xfId="0" applyFont="1" applyAlignment="1">
      <alignment horizontal="center"/>
    </xf>
    <xf numFmtId="0" fontId="33" fillId="35" borderId="12" xfId="0" applyFont="1" applyFill="1" applyBorder="1" applyAlignment="1">
      <alignment horizontal="center" vertical="center" wrapText="1"/>
    </xf>
    <xf numFmtId="0" fontId="34" fillId="0" borderId="14" xfId="0" applyFont="1" applyBorder="1" applyAlignment="1">
      <alignment horizontal="center"/>
    </xf>
    <xf numFmtId="0" fontId="35" fillId="0" borderId="14" xfId="0" applyFont="1" applyBorder="1" applyAlignment="1">
      <alignment horizontal="center" wrapText="1"/>
    </xf>
    <xf numFmtId="0" fontId="31" fillId="0" borderId="0" xfId="0" applyFont="1" applyAlignment="1">
      <alignment horizontal="center" vertical="center" wrapText="1"/>
    </xf>
    <xf numFmtId="164" fontId="20" fillId="34" borderId="10" xfId="0" applyNumberFormat="1" applyFont="1" applyFill="1" applyBorder="1" applyAlignment="1">
      <alignment horizontal="center"/>
    </xf>
    <xf numFmtId="0" fontId="30" fillId="33" borderId="10" xfId="0" applyFont="1" applyFill="1" applyBorder="1" applyAlignment="1">
      <alignment horizontal="center"/>
    </xf>
    <xf numFmtId="164" fontId="30" fillId="33" borderId="10" xfId="0" applyNumberFormat="1" applyFont="1" applyFill="1" applyBorder="1" applyAlignment="1">
      <alignment horizontal="center"/>
    </xf>
    <xf numFmtId="0" fontId="20" fillId="0" borderId="0" xfId="0" applyFont="1" applyAlignment="1">
      <alignment vertical="center"/>
    </xf>
    <xf numFmtId="0" fontId="35" fillId="0" borderId="0" xfId="0" applyFont="1" applyAlignment="1">
      <alignment horizontal="center" vertical="center" wrapText="1"/>
    </xf>
    <xf numFmtId="0" fontId="32" fillId="0" borderId="11" xfId="0" applyFont="1" applyBorder="1" applyAlignment="1">
      <alignment horizontal="center"/>
    </xf>
    <xf numFmtId="0" fontId="33" fillId="39" borderId="13" xfId="0" applyFont="1" applyFill="1" applyBorder="1" applyAlignment="1">
      <alignment horizontal="center" vertical="center" wrapText="1"/>
    </xf>
    <xf numFmtId="0" fontId="33" fillId="39" borderId="16" xfId="0" applyFont="1" applyFill="1" applyBorder="1" applyAlignment="1">
      <alignment horizontal="center" vertical="center" wrapText="1"/>
    </xf>
    <xf numFmtId="0" fontId="36" fillId="40" borderId="14" xfId="0" applyFont="1" applyFill="1" applyBorder="1" applyAlignment="1">
      <alignment horizontal="center" vertical="center" wrapText="1"/>
    </xf>
    <xf numFmtId="0" fontId="36" fillId="41" borderId="13" xfId="0" applyFont="1" applyFill="1" applyBorder="1" applyAlignment="1">
      <alignment horizontal="center" vertical="center" wrapText="1"/>
    </xf>
    <xf numFmtId="0" fontId="36" fillId="41" borderId="17" xfId="0" applyFont="1" applyFill="1" applyBorder="1" applyAlignment="1">
      <alignment horizontal="center" vertical="center" wrapText="1"/>
    </xf>
    <xf numFmtId="14" fontId="0" fillId="0" borderId="0" xfId="0" applyNumberFormat="1" applyAlignment="1">
      <alignment horizontal="center"/>
    </xf>
    <xf numFmtId="0" fontId="22" fillId="0" borderId="0" xfId="0" applyFont="1" applyAlignment="1">
      <alignment horizontal="center"/>
    </xf>
    <xf numFmtId="0" fontId="35" fillId="0" borderId="10" xfId="0" applyFont="1" applyBorder="1" applyAlignment="1">
      <alignment horizontal="center"/>
    </xf>
    <xf numFmtId="0" fontId="35" fillId="37" borderId="14" xfId="0" applyFont="1" applyFill="1" applyBorder="1" applyAlignment="1">
      <alignment horizontal="center" wrapText="1"/>
    </xf>
    <xf numFmtId="0" fontId="39" fillId="33" borderId="10" xfId="0" applyFont="1" applyFill="1" applyBorder="1" applyAlignment="1">
      <alignment horizontal="center"/>
    </xf>
    <xf numFmtId="0" fontId="33" fillId="43" borderId="12" xfId="0" applyFont="1" applyFill="1" applyBorder="1" applyAlignment="1">
      <alignment horizontal="center" vertical="center" wrapText="1"/>
    </xf>
    <xf numFmtId="6" fontId="0" fillId="0" borderId="10" xfId="0" applyNumberFormat="1" applyBorder="1" applyAlignment="1">
      <alignment horizontal="center"/>
    </xf>
    <xf numFmtId="0" fontId="16" fillId="40" borderId="10" xfId="0" applyFont="1" applyFill="1" applyBorder="1" applyAlignment="1">
      <alignment horizontal="center" wrapText="1"/>
    </xf>
    <xf numFmtId="0" fontId="16" fillId="40" borderId="10" xfId="0" applyFont="1" applyFill="1" applyBorder="1" applyAlignment="1">
      <alignment horizontal="center"/>
    </xf>
    <xf numFmtId="0" fontId="36" fillId="41" borderId="18" xfId="0" applyFont="1" applyFill="1" applyBorder="1" applyAlignment="1">
      <alignment horizontal="center" vertical="center" wrapText="1"/>
    </xf>
    <xf numFmtId="0" fontId="39" fillId="34" borderId="20" xfId="0" applyFont="1" applyFill="1" applyBorder="1" applyAlignment="1">
      <alignment horizontal="center" wrapText="1"/>
    </xf>
    <xf numFmtId="0" fontId="22" fillId="0" borderId="15" xfId="0" applyFont="1" applyBorder="1" applyAlignment="1">
      <alignment horizontal="center"/>
    </xf>
    <xf numFmtId="0" fontId="22" fillId="0" borderId="21" xfId="0" applyFont="1" applyBorder="1" applyAlignment="1">
      <alignment horizontal="center"/>
    </xf>
    <xf numFmtId="0" fontId="24" fillId="0" borderId="21" xfId="42" applyFont="1" applyBorder="1" applyAlignment="1">
      <alignment horizontal="center" wrapText="1"/>
    </xf>
    <xf numFmtId="0" fontId="22" fillId="0" borderId="21" xfId="0" applyFont="1" applyBorder="1" applyAlignment="1">
      <alignment horizontal="center" wrapText="1"/>
    </xf>
    <xf numFmtId="0" fontId="20" fillId="34" borderId="21" xfId="0" applyFont="1" applyFill="1" applyBorder="1" applyAlignment="1">
      <alignment horizontal="center"/>
    </xf>
    <xf numFmtId="0" fontId="30" fillId="33" borderId="21" xfId="0" applyFont="1" applyFill="1" applyBorder="1" applyAlignment="1">
      <alignment horizontal="center"/>
    </xf>
    <xf numFmtId="0" fontId="0" fillId="0" borderId="21" xfId="0" applyBorder="1"/>
    <xf numFmtId="0" fontId="0" fillId="0" borderId="10" xfId="0" applyBorder="1" applyAlignment="1">
      <alignment horizontal="center" wrapText="1"/>
    </xf>
    <xf numFmtId="0" fontId="0" fillId="33" borderId="10" xfId="0" applyFill="1" applyBorder="1" applyAlignment="1">
      <alignment horizontal="center" wrapText="1"/>
    </xf>
    <xf numFmtId="165" fontId="35" fillId="37" borderId="14" xfId="0" applyNumberFormat="1" applyFont="1" applyFill="1" applyBorder="1" applyAlignment="1">
      <alignment horizontal="center" wrapText="1"/>
    </xf>
    <xf numFmtId="0" fontId="40" fillId="0" borderId="10" xfId="0" applyFont="1" applyBorder="1" applyAlignment="1">
      <alignment vertical="center"/>
    </xf>
    <xf numFmtId="0" fontId="41" fillId="0" borderId="10" xfId="0" applyFont="1" applyBorder="1" applyAlignment="1">
      <alignment horizontal="center"/>
    </xf>
    <xf numFmtId="0" fontId="22" fillId="0" borderId="14" xfId="0" applyFont="1" applyBorder="1" applyAlignment="1">
      <alignment horizontal="center"/>
    </xf>
    <xf numFmtId="0" fontId="0" fillId="0" borderId="15" xfId="0" applyBorder="1" applyAlignment="1">
      <alignment horizontal="center" wrapText="1"/>
    </xf>
    <xf numFmtId="0" fontId="0" fillId="0" borderId="21" xfId="0" applyBorder="1" applyAlignment="1">
      <alignment horizontal="center" wrapText="1"/>
    </xf>
    <xf numFmtId="0" fontId="16" fillId="0" borderId="21" xfId="0" applyFont="1" applyBorder="1" applyAlignment="1">
      <alignment horizontal="center" wrapText="1"/>
    </xf>
    <xf numFmtId="0" fontId="16" fillId="0" borderId="20" xfId="0" applyFont="1" applyBorder="1" applyAlignment="1">
      <alignment horizontal="center" wrapText="1"/>
    </xf>
    <xf numFmtId="0" fontId="20" fillId="42" borderId="14" xfId="0" applyFont="1" applyFill="1" applyBorder="1" applyAlignment="1">
      <alignment horizontal="center" vertical="center" wrapText="1"/>
    </xf>
    <xf numFmtId="0" fontId="20" fillId="38" borderId="14" xfId="0" applyFont="1" applyFill="1" applyBorder="1" applyAlignment="1">
      <alignment horizontal="center" vertical="center" wrapText="1"/>
    </xf>
    <xf numFmtId="0" fontId="14" fillId="33" borderId="21" xfId="0" applyFont="1" applyFill="1" applyBorder="1" applyAlignment="1">
      <alignment horizontal="center" wrapText="1"/>
    </xf>
    <xf numFmtId="0" fontId="14" fillId="33" borderId="21" xfId="0" applyFont="1" applyFill="1" applyBorder="1" applyAlignment="1">
      <alignment horizontal="center"/>
    </xf>
    <xf numFmtId="0" fontId="35" fillId="0" borderId="0" xfId="0" applyFont="1" applyAlignment="1">
      <alignment horizontal="center"/>
    </xf>
    <xf numFmtId="0" fontId="35" fillId="0" borderId="0" xfId="0" applyFont="1" applyAlignment="1">
      <alignment horizontal="center" wrapText="1"/>
    </xf>
    <xf numFmtId="0" fontId="34" fillId="0" borderId="0" xfId="0" applyFont="1" applyAlignment="1">
      <alignment horizontal="center"/>
    </xf>
    <xf numFmtId="6" fontId="0" fillId="0" borderId="0" xfId="0" applyNumberFormat="1" applyAlignment="1">
      <alignment horizontal="center"/>
    </xf>
    <xf numFmtId="0" fontId="42" fillId="0" borderId="19" xfId="0" applyFont="1" applyBorder="1" applyAlignment="1">
      <alignment horizontal="center" wrapText="1"/>
    </xf>
    <xf numFmtId="0" fontId="44" fillId="0" borderId="20" xfId="0" applyFont="1" applyBorder="1" applyAlignment="1">
      <alignment horizontal="center" wrapText="1"/>
    </xf>
    <xf numFmtId="0" fontId="32" fillId="0" borderId="10" xfId="0" applyFont="1" applyBorder="1"/>
    <xf numFmtId="0" fontId="32" fillId="0" borderId="20" xfId="0" applyFont="1" applyBorder="1" applyAlignment="1">
      <alignment horizontal="center" wrapText="1"/>
    </xf>
    <xf numFmtId="0" fontId="46" fillId="33" borderId="10" xfId="0" applyFont="1" applyFill="1" applyBorder="1"/>
    <xf numFmtId="0" fontId="46" fillId="33" borderId="20" xfId="0" applyFont="1" applyFill="1" applyBorder="1" applyAlignment="1">
      <alignment horizontal="center" wrapText="1"/>
    </xf>
    <xf numFmtId="0" fontId="37" fillId="33" borderId="10" xfId="0" applyFont="1" applyFill="1" applyBorder="1"/>
    <xf numFmtId="0" fontId="47" fillId="0" borderId="15" xfId="0" applyFont="1" applyBorder="1"/>
    <xf numFmtId="0" fontId="47" fillId="0" borderId="10" xfId="0" applyFont="1" applyBorder="1"/>
    <xf numFmtId="0" fontId="32" fillId="33" borderId="20" xfId="0" applyFont="1" applyFill="1" applyBorder="1" applyAlignment="1">
      <alignment horizontal="center" wrapText="1"/>
    </xf>
    <xf numFmtId="0" fontId="32" fillId="33" borderId="10" xfId="0" applyFont="1" applyFill="1" applyBorder="1"/>
    <xf numFmtId="0" fontId="39" fillId="44" borderId="20" xfId="0" applyFont="1" applyFill="1" applyBorder="1" applyAlignment="1">
      <alignment horizontal="left" wrapText="1"/>
    </xf>
    <xf numFmtId="0" fontId="39" fillId="44" borderId="20" xfId="0" applyFont="1" applyFill="1" applyBorder="1" applyAlignment="1">
      <alignment horizontal="center" wrapText="1"/>
    </xf>
    <xf numFmtId="0" fontId="44" fillId="44" borderId="20" xfId="0" applyFont="1" applyFill="1" applyBorder="1" applyAlignment="1">
      <alignment horizontal="center" wrapText="1"/>
    </xf>
    <xf numFmtId="0" fontId="44" fillId="0" borderId="10" xfId="0" applyFont="1" applyBorder="1" applyAlignment="1">
      <alignment horizontal="center" wrapText="1"/>
    </xf>
    <xf numFmtId="0" fontId="32" fillId="0" borderId="10" xfId="0" applyFont="1" applyBorder="1" applyAlignment="1">
      <alignment horizontal="center" wrapText="1"/>
    </xf>
    <xf numFmtId="0" fontId="49" fillId="0" borderId="0" xfId="0" applyFont="1" applyAlignment="1">
      <alignment horizontal="center" wrapText="1"/>
    </xf>
    <xf numFmtId="0" fontId="49" fillId="0" borderId="0" xfId="0" applyFont="1"/>
    <xf numFmtId="0" fontId="24" fillId="0" borderId="10" xfId="42" applyFont="1" applyBorder="1" applyAlignment="1">
      <alignment horizontal="center" wrapText="1"/>
    </xf>
    <xf numFmtId="0" fontId="20" fillId="34" borderId="10" xfId="0" applyFont="1" applyFill="1" applyBorder="1" applyAlignment="1">
      <alignment horizontal="center"/>
    </xf>
    <xf numFmtId="0" fontId="39" fillId="44" borderId="10" xfId="0" applyFont="1" applyFill="1" applyBorder="1" applyAlignment="1">
      <alignment horizontal="left" wrapText="1"/>
    </xf>
    <xf numFmtId="0" fontId="39" fillId="44" borderId="10" xfId="0" applyFont="1" applyFill="1" applyBorder="1" applyAlignment="1">
      <alignment horizontal="center" wrapText="1"/>
    </xf>
    <xf numFmtId="0" fontId="39" fillId="34" borderId="10" xfId="0" applyFont="1" applyFill="1" applyBorder="1" applyAlignment="1">
      <alignment horizontal="center" wrapText="1"/>
    </xf>
    <xf numFmtId="0" fontId="22" fillId="0" borderId="11" xfId="0" applyFont="1" applyBorder="1" applyAlignment="1">
      <alignment horizontal="center"/>
    </xf>
    <xf numFmtId="0" fontId="33" fillId="35" borderId="14" xfId="0" applyFont="1" applyFill="1" applyBorder="1" applyAlignment="1">
      <alignment horizontal="center" vertical="center" wrapText="1"/>
    </xf>
    <xf numFmtId="0" fontId="33" fillId="43" borderId="14" xfId="0" applyFont="1" applyFill="1" applyBorder="1" applyAlignment="1">
      <alignment horizontal="center" vertical="center" wrapText="1"/>
    </xf>
    <xf numFmtId="0" fontId="36" fillId="41" borderId="14" xfId="0" applyFont="1" applyFill="1" applyBorder="1" applyAlignment="1">
      <alignment horizontal="center" vertical="center" wrapText="1"/>
    </xf>
    <xf numFmtId="0" fontId="16" fillId="0" borderId="14" xfId="0" applyFont="1" applyBorder="1" applyAlignment="1">
      <alignment horizontal="center" wrapText="1"/>
    </xf>
    <xf numFmtId="0" fontId="49" fillId="0" borderId="10" xfId="0" applyFont="1" applyBorder="1" applyAlignment="1">
      <alignment horizontal="center" wrapText="1"/>
    </xf>
    <xf numFmtId="0" fontId="49" fillId="0" borderId="10" xfId="0" applyFont="1" applyBorder="1" applyAlignment="1">
      <alignment horizontal="center"/>
    </xf>
    <xf numFmtId="0" fontId="39" fillId="0" borderId="10" xfId="0" applyFont="1" applyBorder="1" applyAlignment="1">
      <alignment horizontal="center" wrapText="1"/>
    </xf>
    <xf numFmtId="0" fontId="31" fillId="39" borderId="14" xfId="0" applyFont="1" applyFill="1" applyBorder="1" applyAlignment="1">
      <alignment horizontal="center" vertical="center" wrapText="1"/>
    </xf>
    <xf numFmtId="0" fontId="51" fillId="39" borderId="14" xfId="0" applyFont="1" applyFill="1" applyBorder="1" applyAlignment="1">
      <alignment horizontal="center" vertical="center" wrapText="1"/>
    </xf>
    <xf numFmtId="0" fontId="32" fillId="0" borderId="11" xfId="0" applyFont="1" applyBorder="1" applyAlignment="1">
      <alignment horizontal="center" wrapText="1"/>
    </xf>
    <xf numFmtId="0" fontId="32" fillId="0" borderId="0" xfId="0" applyFont="1" applyAlignment="1">
      <alignment horizontal="center" wrapText="1"/>
    </xf>
    <xf numFmtId="0" fontId="37" fillId="0" borderId="10" xfId="0" applyFont="1" applyBorder="1"/>
    <xf numFmtId="6" fontId="32" fillId="0" borderId="10" xfId="0" applyNumberFormat="1" applyFont="1" applyBorder="1" applyAlignment="1">
      <alignment horizontal="center" wrapText="1"/>
    </xf>
    <xf numFmtId="0" fontId="35" fillId="37" borderId="23" xfId="0" applyFont="1" applyFill="1" applyBorder="1" applyAlignment="1">
      <alignment horizontal="center" vertical="center" wrapText="1"/>
    </xf>
    <xf numFmtId="0" fontId="35" fillId="0" borderId="23" xfId="0" applyFont="1" applyBorder="1" applyAlignment="1">
      <alignment horizontal="center" vertical="center" wrapText="1"/>
    </xf>
    <xf numFmtId="165" fontId="35" fillId="37" borderId="23" xfId="0" applyNumberFormat="1" applyFont="1" applyFill="1" applyBorder="1" applyAlignment="1">
      <alignment horizontal="center" vertical="center" wrapText="1"/>
    </xf>
    <xf numFmtId="0" fontId="51" fillId="0" borderId="0" xfId="0" applyFont="1" applyAlignment="1">
      <alignment horizontal="center" vertical="center" wrapText="1"/>
    </xf>
    <xf numFmtId="0" fontId="39" fillId="0" borderId="0" xfId="0" applyFont="1" applyAlignment="1">
      <alignment horizontal="center"/>
    </xf>
    <xf numFmtId="0" fontId="54" fillId="0" borderId="0" xfId="0" applyFont="1" applyAlignment="1">
      <alignment horizontal="center"/>
    </xf>
    <xf numFmtId="0" fontId="55" fillId="0" borderId="10" xfId="0" applyFont="1" applyBorder="1" applyAlignment="1">
      <alignment horizontal="center" vertical="center"/>
    </xf>
    <xf numFmtId="6" fontId="44" fillId="0" borderId="10" xfId="0" applyNumberFormat="1" applyFont="1" applyBorder="1" applyAlignment="1">
      <alignment horizontal="center" wrapText="1"/>
    </xf>
    <xf numFmtId="6" fontId="39" fillId="0" borderId="10" xfId="0" applyNumberFormat="1" applyFont="1" applyBorder="1" applyAlignment="1">
      <alignment horizontal="center" wrapText="1"/>
    </xf>
    <xf numFmtId="0" fontId="36" fillId="0" borderId="10" xfId="0" applyFont="1" applyBorder="1" applyAlignment="1">
      <alignment horizontal="center" vertical="center" wrapText="1"/>
    </xf>
    <xf numFmtId="0" fontId="0" fillId="0" borderId="10" xfId="0" applyBorder="1" applyAlignment="1">
      <alignment horizontal="left" wrapText="1"/>
    </xf>
    <xf numFmtId="0" fontId="55" fillId="0" borderId="0" xfId="0" applyFont="1" applyAlignment="1">
      <alignment horizontal="center" vertical="center"/>
    </xf>
    <xf numFmtId="0" fontId="41" fillId="0" borderId="0" xfId="0" applyFont="1" applyAlignment="1">
      <alignment horizontal="center"/>
    </xf>
    <xf numFmtId="0" fontId="0" fillId="0" borderId="10" xfId="0" applyBorder="1" applyAlignment="1">
      <alignment wrapText="1"/>
    </xf>
    <xf numFmtId="6" fontId="59" fillId="0" borderId="10" xfId="0" applyNumberFormat="1" applyFont="1" applyBorder="1" applyAlignment="1">
      <alignment horizontal="center" vertical="center" wrapText="1"/>
    </xf>
    <xf numFmtId="0" fontId="41" fillId="33" borderId="10" xfId="0" applyFont="1" applyFill="1" applyBorder="1" applyAlignment="1">
      <alignment horizontal="center"/>
    </xf>
    <xf numFmtId="0" fontId="18" fillId="0" borderId="0" xfId="0" applyFont="1"/>
    <xf numFmtId="0" fontId="14" fillId="0" borderId="0" xfId="0" applyFont="1" applyAlignment="1">
      <alignment horizontal="center"/>
    </xf>
    <xf numFmtId="0" fontId="18" fillId="0" borderId="0" xfId="0" applyFont="1" applyAlignment="1">
      <alignment wrapText="1"/>
    </xf>
    <xf numFmtId="0" fontId="42" fillId="0" borderId="0" xfId="0" applyFont="1" applyAlignment="1">
      <alignment horizontal="center"/>
    </xf>
    <xf numFmtId="0" fontId="14" fillId="0" borderId="0" xfId="0" applyFont="1" applyAlignment="1">
      <alignment horizontal="center" wrapText="1"/>
    </xf>
    <xf numFmtId="0" fontId="18" fillId="0" borderId="0" xfId="0" applyFont="1" applyAlignment="1">
      <alignment horizontal="center" wrapText="1"/>
    </xf>
    <xf numFmtId="0" fontId="39" fillId="0" borderId="10" xfId="0" applyFont="1" applyBorder="1"/>
    <xf numFmtId="6" fontId="42" fillId="0" borderId="10" xfId="0" applyNumberFormat="1" applyFont="1" applyBorder="1" applyAlignment="1">
      <alignment horizontal="center" wrapText="1"/>
    </xf>
    <xf numFmtId="0" fontId="18" fillId="0" borderId="10" xfId="0" applyFont="1" applyBorder="1" applyAlignment="1">
      <alignment horizontal="center" wrapText="1"/>
    </xf>
    <xf numFmtId="0" fontId="30" fillId="0" borderId="10" xfId="0" applyFont="1" applyBorder="1" applyAlignment="1">
      <alignment horizontal="center"/>
    </xf>
    <xf numFmtId="164" fontId="30" fillId="0" borderId="10" xfId="0" applyNumberFormat="1" applyFont="1" applyBorder="1" applyAlignment="1">
      <alignment horizontal="center"/>
    </xf>
    <xf numFmtId="0" fontId="60" fillId="0" borderId="10" xfId="0" applyFont="1" applyBorder="1" applyAlignment="1">
      <alignment horizontal="center"/>
    </xf>
    <xf numFmtId="0" fontId="14" fillId="0" borderId="10" xfId="0" applyFont="1" applyBorder="1" applyAlignment="1">
      <alignment horizontal="center"/>
    </xf>
    <xf numFmtId="0" fontId="61" fillId="0" borderId="26" xfId="0" applyFont="1" applyBorder="1" applyAlignment="1">
      <alignment horizontal="center"/>
    </xf>
    <xf numFmtId="0" fontId="61" fillId="0" borderId="0" xfId="0" applyFont="1" applyAlignment="1">
      <alignment horizontal="center"/>
    </xf>
    <xf numFmtId="0" fontId="61" fillId="0" borderId="23" xfId="0" applyFont="1" applyBorder="1" applyAlignment="1">
      <alignment horizontal="center"/>
    </xf>
    <xf numFmtId="0" fontId="37" fillId="0" borderId="23" xfId="0" applyFont="1" applyBorder="1" applyAlignment="1">
      <alignment horizontal="center" wrapText="1"/>
    </xf>
    <xf numFmtId="0" fontId="37" fillId="0" borderId="25" xfId="0" applyFont="1" applyBorder="1" applyAlignment="1">
      <alignment horizontal="center" wrapText="1"/>
    </xf>
    <xf numFmtId="0" fontId="61" fillId="0" borderId="23" xfId="0" applyFont="1" applyBorder="1" applyAlignment="1">
      <alignment horizontal="center" wrapText="1"/>
    </xf>
    <xf numFmtId="0" fontId="61" fillId="0" borderId="26" xfId="0" applyFont="1" applyBorder="1" applyAlignment="1">
      <alignment horizontal="center" wrapText="1"/>
    </xf>
    <xf numFmtId="0" fontId="53" fillId="0" borderId="12" xfId="0" applyFont="1" applyBorder="1" applyAlignment="1">
      <alignment horizontal="center" vertical="center" wrapText="1"/>
    </xf>
    <xf numFmtId="0" fontId="0" fillId="0" borderId="19" xfId="0" applyBorder="1" applyAlignment="1">
      <alignment horizontal="center" wrapText="1"/>
    </xf>
    <xf numFmtId="0" fontId="48" fillId="45" borderId="13" xfId="0" applyFont="1" applyFill="1" applyBorder="1" applyAlignment="1">
      <alignment horizontal="left" wrapText="1"/>
    </xf>
    <xf numFmtId="165" fontId="16" fillId="45" borderId="16" xfId="0" applyNumberFormat="1" applyFont="1" applyFill="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xf>
    <xf numFmtId="0" fontId="61" fillId="0" borderId="0" xfId="0" applyFont="1" applyAlignment="1">
      <alignment horizontal="center" wrapText="1"/>
    </xf>
    <xf numFmtId="0" fontId="0" fillId="0" borderId="31" xfId="0" applyBorder="1" applyAlignment="1">
      <alignment horizontal="center" wrapText="1"/>
    </xf>
    <xf numFmtId="0" fontId="55" fillId="0" borderId="0" xfId="0" applyFont="1" applyAlignment="1">
      <alignment horizontal="center" vertical="center" wrapText="1"/>
    </xf>
    <xf numFmtId="0" fontId="0" fillId="0" borderId="20" xfId="0" applyBorder="1" applyAlignment="1">
      <alignment horizontal="center" wrapText="1"/>
    </xf>
    <xf numFmtId="0" fontId="48" fillId="45" borderId="30" xfId="0" applyFont="1" applyFill="1" applyBorder="1" applyAlignment="1">
      <alignment horizontal="left" wrapText="1"/>
    </xf>
    <xf numFmtId="0" fontId="59" fillId="0" borderId="0" xfId="0" applyFont="1" applyAlignment="1">
      <alignment wrapText="1"/>
    </xf>
    <xf numFmtId="0" fontId="37" fillId="35" borderId="10" xfId="0" applyFont="1" applyFill="1" applyBorder="1"/>
    <xf numFmtId="6" fontId="44" fillId="35" borderId="10" xfId="0" applyNumberFormat="1" applyFont="1" applyFill="1" applyBorder="1" applyAlignment="1">
      <alignment horizontal="center" wrapText="1"/>
    </xf>
    <xf numFmtId="0" fontId="34" fillId="0" borderId="23" xfId="0" applyFont="1" applyBorder="1" applyAlignment="1">
      <alignment horizontal="center" vertical="center" wrapText="1"/>
    </xf>
    <xf numFmtId="0" fontId="62" fillId="0" borderId="10" xfId="0" applyFont="1" applyBorder="1" applyAlignment="1">
      <alignment horizontal="center" wrapText="1"/>
    </xf>
    <xf numFmtId="0" fontId="62" fillId="0" borderId="10" xfId="0" applyFont="1" applyBorder="1" applyAlignment="1">
      <alignment horizontal="center"/>
    </xf>
    <xf numFmtId="0" fontId="64" fillId="0" borderId="14" xfId="0" applyFont="1" applyBorder="1" applyAlignment="1">
      <alignment vertical="top" wrapText="1"/>
    </xf>
    <xf numFmtId="0" fontId="31" fillId="0" borderId="10" xfId="0" applyFont="1" applyBorder="1" applyAlignment="1">
      <alignment horizontal="center"/>
    </xf>
    <xf numFmtId="0" fontId="0" fillId="46" borderId="10" xfId="0" applyFill="1" applyBorder="1" applyAlignment="1">
      <alignment wrapText="1"/>
    </xf>
    <xf numFmtId="0" fontId="67" fillId="0" borderId="0" xfId="0" applyFont="1"/>
    <xf numFmtId="0" fontId="0" fillId="0" borderId="10" xfId="0" applyBorder="1"/>
    <xf numFmtId="0" fontId="49" fillId="0" borderId="11" xfId="0" applyFont="1" applyBorder="1" applyAlignment="1">
      <alignment horizontal="center" wrapText="1"/>
    </xf>
    <xf numFmtId="0" fontId="49" fillId="0" borderId="32" xfId="0" applyFont="1" applyBorder="1" applyAlignment="1">
      <alignment horizontal="center" wrapText="1"/>
    </xf>
    <xf numFmtId="0" fontId="49" fillId="0" borderId="32" xfId="0" applyFont="1" applyBorder="1" applyAlignment="1">
      <alignment horizontal="center"/>
    </xf>
    <xf numFmtId="0" fontId="49" fillId="0" borderId="11" xfId="0" applyFont="1" applyBorder="1" applyAlignment="1">
      <alignment horizontal="center"/>
    </xf>
    <xf numFmtId="14" fontId="22" fillId="0" borderId="32" xfId="0" applyNumberFormat="1" applyFont="1" applyBorder="1" applyAlignment="1">
      <alignment horizontal="center"/>
    </xf>
    <xf numFmtId="0" fontId="22" fillId="0" borderId="32" xfId="0" applyFont="1" applyBorder="1" applyAlignment="1">
      <alignment horizontal="center"/>
    </xf>
    <xf numFmtId="164" fontId="22" fillId="0" borderId="32" xfId="0" applyNumberFormat="1" applyFont="1" applyBorder="1" applyAlignment="1">
      <alignment horizontal="center"/>
    </xf>
    <xf numFmtId="0" fontId="68" fillId="44" borderId="10" xfId="0" applyFont="1" applyFill="1" applyBorder="1" applyAlignment="1">
      <alignment horizontal="center" wrapText="1"/>
    </xf>
    <xf numFmtId="6" fontId="44" fillId="33" borderId="10" xfId="0" applyNumberFormat="1" applyFont="1" applyFill="1" applyBorder="1" applyAlignment="1">
      <alignment horizontal="center" wrapText="1"/>
    </xf>
    <xf numFmtId="0" fontId="0" fillId="33" borderId="10" xfId="0" applyFill="1" applyBorder="1" applyAlignment="1">
      <alignment horizontal="center"/>
    </xf>
    <xf numFmtId="0" fontId="47" fillId="47" borderId="10" xfId="0" applyFont="1" applyFill="1" applyBorder="1"/>
    <xf numFmtId="0" fontId="37" fillId="47" borderId="10" xfId="0" applyFont="1" applyFill="1" applyBorder="1"/>
    <xf numFmtId="0" fontId="49" fillId="0" borderId="10" xfId="0" applyFont="1" applyBorder="1"/>
    <xf numFmtId="0" fontId="66" fillId="0" borderId="10" xfId="0" applyFont="1" applyBorder="1" applyAlignment="1">
      <alignment horizontal="center" wrapText="1"/>
    </xf>
    <xf numFmtId="14" fontId="22" fillId="0" borderId="11" xfId="0" applyNumberFormat="1" applyFont="1" applyBorder="1" applyAlignment="1">
      <alignment horizontal="center"/>
    </xf>
    <xf numFmtId="6" fontId="72" fillId="48" borderId="10" xfId="0" applyNumberFormat="1" applyFont="1" applyFill="1" applyBorder="1" applyAlignment="1">
      <alignment horizontal="center" wrapText="1"/>
    </xf>
    <xf numFmtId="0" fontId="39" fillId="48" borderId="10" xfId="0" applyFont="1" applyFill="1" applyBorder="1" applyAlignment="1">
      <alignment horizontal="center" wrapText="1"/>
    </xf>
    <xf numFmtId="8" fontId="44" fillId="0" borderId="10" xfId="0" applyNumberFormat="1" applyFont="1" applyBorder="1" applyAlignment="1">
      <alignment horizontal="center" wrapText="1"/>
    </xf>
    <xf numFmtId="0" fontId="39" fillId="44" borderId="10" xfId="0" applyFont="1" applyFill="1" applyBorder="1" applyAlignment="1">
      <alignment horizontal="center" vertical="center" wrapText="1"/>
    </xf>
    <xf numFmtId="0" fontId="73" fillId="44" borderId="10" xfId="0" applyFont="1" applyFill="1" applyBorder="1" applyAlignment="1">
      <alignment horizontal="center" wrapText="1"/>
    </xf>
    <xf numFmtId="0" fontId="39" fillId="0" borderId="11" xfId="0" applyFont="1" applyBorder="1"/>
    <xf numFmtId="49" fontId="32" fillId="0" borderId="10" xfId="0" applyNumberFormat="1" applyFont="1" applyBorder="1" applyAlignment="1">
      <alignment horizontal="center" wrapText="1"/>
    </xf>
    <xf numFmtId="0" fontId="31" fillId="0" borderId="10" xfId="0" applyFont="1" applyBorder="1" applyAlignment="1">
      <alignment horizontal="center" wrapText="1"/>
    </xf>
    <xf numFmtId="6" fontId="32" fillId="48" borderId="10" xfId="0" applyNumberFormat="1" applyFont="1" applyFill="1" applyBorder="1" applyAlignment="1">
      <alignment horizontal="center" wrapText="1"/>
    </xf>
    <xf numFmtId="0" fontId="50" fillId="0" borderId="24" xfId="0" applyFont="1" applyBorder="1" applyAlignment="1">
      <alignment horizontal="center" wrapText="1"/>
    </xf>
    <xf numFmtId="0" fontId="56" fillId="46" borderId="27" xfId="0" applyFont="1" applyFill="1" applyBorder="1" applyAlignment="1">
      <alignment horizontal="left" vertical="center" wrapText="1"/>
    </xf>
    <xf numFmtId="0" fontId="52" fillId="46" borderId="28" xfId="0" applyFont="1" applyFill="1" applyBorder="1" applyAlignment="1">
      <alignment horizontal="left" vertical="center" wrapText="1"/>
    </xf>
    <xf numFmtId="0" fontId="52" fillId="46" borderId="29" xfId="0" applyFont="1" applyFill="1" applyBorder="1" applyAlignment="1">
      <alignment horizontal="left" vertical="center" wrapText="1"/>
    </xf>
    <xf numFmtId="0" fontId="18" fillId="0" borderId="27" xfId="0" applyFont="1" applyBorder="1" applyAlignment="1">
      <alignment horizontal="center"/>
    </xf>
    <xf numFmtId="0" fontId="18" fillId="0" borderId="29" xfId="0" applyFont="1" applyBorder="1" applyAlignment="1">
      <alignment horizontal="center"/>
    </xf>
    <xf numFmtId="0" fontId="0" fillId="0" borderId="0" xfId="0" applyAlignment="1">
      <alignment horizontal="center" wrapText="1"/>
    </xf>
    <xf numFmtId="0" fontId="38" fillId="0" borderId="0" xfId="0" applyFont="1" applyAlignment="1">
      <alignment horizontal="center"/>
    </xf>
    <xf numFmtId="0" fontId="16" fillId="0" borderId="0" xfId="0" applyFont="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33" borderId="10" xfId="0" applyFill="1" applyBorder="1" applyAlignment="1">
      <alignment horizontal="left"/>
    </xf>
    <xf numFmtId="0" fontId="16" fillId="33" borderId="20" xfId="0" applyFont="1" applyFill="1" applyBorder="1" applyAlignment="1">
      <alignment horizontal="center" vertical="center" wrapText="1"/>
    </xf>
    <xf numFmtId="0" fontId="16" fillId="33" borderId="2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37"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SN"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6">
    <dxf>
      <font>
        <b/>
        <i val="0"/>
        <color rgb="FFFF0000"/>
      </font>
    </dxf>
    <dxf>
      <font>
        <color rgb="FF00B050"/>
      </font>
    </dxf>
    <dxf>
      <font>
        <b/>
        <i/>
        <color rgb="FFFF0000"/>
      </font>
    </dxf>
    <dxf>
      <font>
        <color rgb="FF00B050"/>
      </font>
    </dxf>
    <dxf>
      <font>
        <b/>
        <i val="0"/>
        <color rgb="FFFF0000"/>
      </font>
    </dxf>
    <dxf>
      <font>
        <b/>
        <i/>
        <color rgb="FFFF0000"/>
      </font>
    </dxf>
    <dxf>
      <font>
        <b/>
        <i val="0"/>
        <color rgb="FFFF0000"/>
      </font>
    </dxf>
    <dxf>
      <font>
        <color rgb="FF00B050"/>
      </font>
    </dxf>
    <dxf>
      <font>
        <b/>
        <i/>
        <color rgb="FFFF0000"/>
      </font>
    </dxf>
    <dxf>
      <font>
        <b/>
        <i/>
        <color rgb="FFFF0000"/>
      </font>
    </dxf>
    <dxf>
      <font>
        <b/>
        <i/>
        <color rgb="FFFF0000"/>
      </font>
    </dxf>
    <dxf>
      <font>
        <color rgb="FF00B050"/>
      </font>
    </dxf>
    <dxf>
      <font>
        <b/>
        <i val="0"/>
        <color rgb="FFFF0000"/>
      </font>
    </dxf>
    <dxf>
      <font>
        <b/>
        <i/>
        <color rgb="FFFF0000"/>
      </font>
    </dxf>
    <dxf>
      <font>
        <b/>
        <i/>
        <color rgb="FFFF0000"/>
      </font>
    </dxf>
    <dxf>
      <font>
        <color rgb="FF00B05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503585</xdr:colOff>
      <xdr:row>2</xdr:row>
      <xdr:rowOff>833230</xdr:rowOff>
    </xdr:from>
    <xdr:to>
      <xdr:col>4</xdr:col>
      <xdr:colOff>2888645</xdr:colOff>
      <xdr:row>2</xdr:row>
      <xdr:rowOff>1877170</xdr:rowOff>
    </xdr:to>
    <xdr:pic>
      <xdr:nvPicPr>
        <xdr:cNvPr id="2" name="Picture 1">
          <a:extLst>
            <a:ext uri="{FF2B5EF4-FFF2-40B4-BE49-F238E27FC236}">
              <a16:creationId xmlns:a16="http://schemas.microsoft.com/office/drawing/2014/main" id="{CCD5FFEB-80FD-48A9-B544-2E653A44FEAB}"/>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9057863" y="3245126"/>
          <a:ext cx="2385060" cy="10439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42"/>
  <sheetViews>
    <sheetView tabSelected="1" topLeftCell="A2" zoomScaleNormal="100" workbookViewId="0">
      <selection activeCell="C2" sqref="C2"/>
    </sheetView>
  </sheetViews>
  <sheetFormatPr defaultRowHeight="15.75" x14ac:dyDescent="0.25"/>
  <cols>
    <col min="1" max="1" width="30.42578125" style="9" customWidth="1"/>
    <col min="2" max="2" width="34.28515625" style="1" customWidth="1"/>
    <col min="3" max="3" width="33.140625" style="1" customWidth="1"/>
    <col min="4" max="4" width="26.85546875" style="17" customWidth="1"/>
    <col min="5" max="5" width="76.140625" style="1" customWidth="1"/>
    <col min="6" max="6" width="14.140625" style="2" customWidth="1"/>
    <col min="7" max="7" width="26.5703125" style="2" hidden="1" customWidth="1"/>
    <col min="8" max="8" width="25.28515625" style="110" hidden="1" customWidth="1"/>
    <col min="9" max="9" width="11.28515625" style="23" hidden="1" customWidth="1"/>
    <col min="10" max="10" width="20" style="23" hidden="1" customWidth="1"/>
    <col min="11" max="11" width="9.28515625" style="23" hidden="1" customWidth="1"/>
    <col min="12" max="12" width="18.140625" style="1" hidden="1" customWidth="1"/>
    <col min="13" max="13" width="15.7109375" style="17" hidden="1" customWidth="1"/>
    <col min="14" max="14" width="18.7109375" style="17" hidden="1" customWidth="1"/>
    <col min="15" max="15" width="47.140625" hidden="1" customWidth="1"/>
    <col min="16" max="16" width="67.85546875" style="17" hidden="1" customWidth="1"/>
    <col min="17" max="17" width="11.5703125" style="17" hidden="1" customWidth="1"/>
    <col min="18" max="18" width="2.7109375" style="17" hidden="1" customWidth="1"/>
    <col min="19" max="19" width="44.7109375" style="92" hidden="1" customWidth="1"/>
    <col min="20" max="20" width="16.85546875" style="93" hidden="1" customWidth="1"/>
    <col min="21" max="21" width="15.28515625" hidden="1" customWidth="1"/>
    <col min="22" max="22" width="2.7109375" hidden="1" customWidth="1"/>
    <col min="23" max="23" width="26.5703125" style="1" hidden="1" customWidth="1"/>
    <col min="24" max="24" width="33" style="1" hidden="1" customWidth="1"/>
    <col min="25" max="25" width="63.28515625" hidden="1" customWidth="1"/>
    <col min="26" max="27" width="6.140625" hidden="1" customWidth="1"/>
    <col min="28" max="28" width="45.5703125" hidden="1" customWidth="1"/>
    <col min="29" max="29" width="86.5703125" hidden="1" customWidth="1"/>
    <col min="30" max="30" width="12.5703125" hidden="1" customWidth="1"/>
    <col min="31" max="33" width="9.140625" hidden="1" customWidth="1"/>
    <col min="34" max="34" width="14.140625" hidden="1" customWidth="1"/>
    <col min="35" max="35" width="10.28515625" hidden="1" customWidth="1"/>
    <col min="36" max="36" width="12.28515625" hidden="1" customWidth="1"/>
    <col min="37" max="44" width="8.85546875" hidden="1" customWidth="1"/>
    <col min="45" max="45" width="3.7109375" hidden="1" customWidth="1"/>
    <col min="46" max="46" width="18.140625" hidden="1" customWidth="1"/>
    <col min="47" max="48" width="10.5703125" customWidth="1"/>
    <col min="49" max="111" width="8.85546875" customWidth="1"/>
  </cols>
  <sheetData>
    <row r="1" spans="1:29" s="8" customFormat="1" ht="89.45" customHeight="1" thickBot="1" x14ac:dyDescent="0.3">
      <c r="A1" s="100" t="s">
        <v>275</v>
      </c>
      <c r="B1" s="100" t="s">
        <v>547</v>
      </c>
      <c r="C1" s="101" t="s">
        <v>277</v>
      </c>
      <c r="D1" s="100" t="s">
        <v>279</v>
      </c>
      <c r="E1" s="101" t="s">
        <v>392</v>
      </c>
      <c r="H1" s="107" t="s">
        <v>271</v>
      </c>
      <c r="I1" s="108" t="s">
        <v>273</v>
      </c>
      <c r="J1" s="116"/>
      <c r="K1" s="28"/>
      <c r="L1" s="37" t="s">
        <v>264</v>
      </c>
      <c r="M1" s="33"/>
      <c r="N1" s="102" t="s">
        <v>329</v>
      </c>
      <c r="O1" s="102" t="s">
        <v>270</v>
      </c>
      <c r="P1" s="102" t="s">
        <v>0</v>
      </c>
      <c r="Q1" s="103" t="s">
        <v>453</v>
      </c>
      <c r="R1" s="18"/>
      <c r="S1" s="68" t="s">
        <v>268</v>
      </c>
      <c r="T1" s="69" t="s">
        <v>267</v>
      </c>
      <c r="U1" s="69" t="s">
        <v>299</v>
      </c>
      <c r="V1" s="32"/>
      <c r="W1" s="18"/>
      <c r="X1" s="18"/>
      <c r="AB1" s="7" t="s">
        <v>405</v>
      </c>
      <c r="AC1" s="122" t="s">
        <v>403</v>
      </c>
    </row>
    <row r="2" spans="1:29" ht="100.9" customHeight="1" thickBot="1" x14ac:dyDescent="0.3">
      <c r="A2" s="163" t="s">
        <v>367</v>
      </c>
      <c r="B2" s="149">
        <v>11381129</v>
      </c>
      <c r="C2" s="113" t="str">
        <f ca="1">IF(ISNA(VLOOKUP(A$2,X5:X26,2,FALSE)),
IF(ISNA(VLOOKUP(A$2,W5:W33,2,FALSE)),
IF(OR(B2&lt;=0,B2&gt;T197), L8,
IF(_xlfn.IFS(OR(AND(B2&lt;=T197,B2&gt;=T185),AND(B2&lt;=S197,B2&gt;=S185)),VLOOKUP(T185,T161:U197,2,FALSE),AND(B2&lt;=T185,B2&gt;=T173),VLOOKUP(T173,T161:U197,2,FALSE),AND(B2&lt;=T173,B2&gt;=T161),VLOOKUP(T161,T161:U197,2,FALSE),B2&lt;T161,U160) &lt; ((TODAY()-DAY(TODAY()-1))-(VLOOKUP(A2,H2:I132,2,FALSE)*366)), L9,IF(D2=L2, L9, L10))),
IF(OR(B2&lt;=0,B2&gt;S197), L8,
IF(_xlfn.IFS(AND(B2&lt;=S197,B2&gt;=S185),VLOOKUP(S185,S161:U197,3,FALSE),AND(B2&lt;=S185,B2&gt;=S173),VLOOKUP(S173,S161:U197,3,FALSE),AND(B2&lt;=S173,B2&gt;=S161),VLOOKUP(S161,S161:U197,3,FALSE),B2&lt;S161,U160) &lt; ((TODAY()-DAY(TODAY()-1))-(VLOOKUP(A2,H2:I132,2,FALSE)*366)), L9, IF(D2=L2, L9, L10)))), IF(A2=L7, AB8, AB7))</f>
        <v>WARRANTY</v>
      </c>
      <c r="D2" s="114" t="s">
        <v>269</v>
      </c>
      <c r="E2" s="115" t="str">
        <f ca="1">IF(ISNA(VLOOKUP(A2,X5:X26,2,FALSE)),
IF(ISNA(VLOOKUP(A2,W5:W32,2,FALSE)),
IF(OR(B2&lt;=0,B2&gt;T197), L8,
_xlfn.IFS(OR(AND(C2 = L9, D2 = L2), AND(C2 = L9, D2 = L3)), VLOOKUP(N2,O2:P241,2,FALSE),
AND(A2 = L11, OR(C2 = L9, C2 = L10), D2 = L3), CONCATENATE("$", M11*Q2, " ", VLOOKUP(N2,O2:P241,2,FALSE)),
AND(OR(C2 = L9, C2 = L10), D2 = L3), CONCATENATE("$", Q2, " ", VLOOKUP(N2,O2:P241,2,FALSE)),
AND(C2 = L10, D2 = L2), VLOOKUP(N2,O2:P241,2,FALSE),
AND(C2 = L10, D2 = L3), "$0")),
IF(OR(B2&lt;=0,B2&gt;S197), L8,
_xlfn.IFS(OR(AND(C2 = L9, D2 = L2), AND(C2 = L9, D2 = L3)), VLOOKUP(N2,O2:P241,2,FALSE),
AND(A2 = L11, OR(C2 = L9, C2 = L10), D2 = L3), CONCATENATE("$", M11*Q2, " ", VLOOKUP(N2,O2:P241,2,FALSE)),
AND(OR(C2 = L9, C2 = L10), D2 = L3), CONCATENATE("$", Q2, " ", VLOOKUP(N2,O2:P241,2,FALSE)),
AND(C2 = L10, D2 = L2), VLOOKUP(N2,O2:P241,2,FALSE),
AND(C2 = L10, D2 =S197 L3), "$0"))),
IF(A2=L7, AC8,
IF(AND(D2 = L3, OR(A2=3100, A2=3101, A2=3200)), CONCATENATE("$", Q2, " ", VLOOKUP(N2,O2:P241,2,FALSE)),
IF(AND(D2=L2,OR(A2="SPC2000", A2="SPC5000",A2="SPC7000",A2="SPC8000",A2="AQM5000",A2="AQM7000")), VLOOKUP(N2,O2:P241,2,FALSE),
IF(D2=L3, CONCATENATE("$", M12*Q2, " ", VLOOKUP(N2,O2:P241,2,FALSE)), AC7)))))</f>
        <v>$0 Critical note:  MCPM References must be shipped in a separete box to avoid internal damage to MCAL.  **Lithium battery must be removed prior to shipping
$3,565</v>
      </c>
      <c r="G2" s="160"/>
      <c r="H2" s="109">
        <v>141</v>
      </c>
      <c r="I2" s="34">
        <v>1</v>
      </c>
      <c r="J2" s="110"/>
      <c r="L2" s="19" t="s">
        <v>265</v>
      </c>
      <c r="N2" s="150" t="str">
        <f>_xlfn.IFS(D2 = "calibration", CONCATENATE(A2,"_",D2), D2 = "service", CONCATENATE(A2,"_","NW","_","REPAIR"), D2 = "failure analysis", "FAILURE_ANALYSIS")</f>
        <v>MCAL +2 Ref_NW_REPAIR</v>
      </c>
      <c r="O2" s="151"/>
      <c r="P2" s="159"/>
      <c r="Q2" s="152"/>
      <c r="R2" s="18"/>
      <c r="S2" s="20" t="s">
        <v>455</v>
      </c>
      <c r="T2" s="99">
        <v>3826000</v>
      </c>
      <c r="U2" s="13">
        <v>39814</v>
      </c>
      <c r="AB2" s="123" t="s">
        <v>330</v>
      </c>
      <c r="AC2" s="123" t="s">
        <v>404</v>
      </c>
    </row>
    <row r="3" spans="1:29" ht="163.15" customHeight="1" thickBot="1" x14ac:dyDescent="0.35">
      <c r="A3" s="196" t="s">
        <v>546</v>
      </c>
      <c r="B3" s="197"/>
      <c r="C3" s="197"/>
      <c r="D3" s="198"/>
      <c r="E3" s="166" t="s">
        <v>472</v>
      </c>
      <c r="F3" s="1"/>
      <c r="G3" s="1"/>
      <c r="H3" s="91">
        <v>162</v>
      </c>
      <c r="I3" s="21">
        <v>1</v>
      </c>
      <c r="L3" s="3" t="s">
        <v>269</v>
      </c>
      <c r="O3" s="191" t="s">
        <v>1</v>
      </c>
      <c r="P3" s="97" t="s">
        <v>393</v>
      </c>
      <c r="Q3" s="20" t="s">
        <v>285</v>
      </c>
      <c r="S3" s="58"/>
      <c r="T3" s="11">
        <v>3850570</v>
      </c>
      <c r="U3" s="12">
        <v>39845</v>
      </c>
      <c r="W3" s="118" t="s">
        <v>296</v>
      </c>
      <c r="X3" s="118" t="s">
        <v>426</v>
      </c>
      <c r="Y3" s="118"/>
      <c r="Z3" s="118"/>
      <c r="AA3" s="118"/>
      <c r="AB3" s="126" t="s">
        <v>406</v>
      </c>
      <c r="AC3" s="3"/>
    </row>
    <row r="4" spans="1:29" s="4" customFormat="1" ht="32.25" thickBot="1" x14ac:dyDescent="0.3">
      <c r="A4" s="9"/>
      <c r="B4" s="1"/>
      <c r="F4" s="17"/>
      <c r="G4" s="17"/>
      <c r="H4" s="91">
        <v>170</v>
      </c>
      <c r="I4" s="21">
        <v>0</v>
      </c>
      <c r="J4" s="23"/>
      <c r="K4" s="23"/>
      <c r="L4" s="180" t="s">
        <v>610</v>
      </c>
      <c r="M4" s="17"/>
      <c r="N4" s="18"/>
      <c r="O4" s="135" t="s">
        <v>3</v>
      </c>
      <c r="P4" s="97" t="s">
        <v>393</v>
      </c>
      <c r="Q4" s="20" t="s">
        <v>285</v>
      </c>
      <c r="R4" s="18"/>
      <c r="S4" s="7"/>
      <c r="T4" s="11">
        <v>3874500</v>
      </c>
      <c r="U4" s="12">
        <v>39873</v>
      </c>
      <c r="W4" s="119" t="s">
        <v>295</v>
      </c>
      <c r="X4" s="119" t="s">
        <v>295</v>
      </c>
      <c r="Y4" s="157" t="s">
        <v>456</v>
      </c>
      <c r="Z4" s="124"/>
      <c r="AA4" s="124"/>
    </row>
    <row r="5" spans="1:29" s="129" customFormat="1" ht="30.6" customHeight="1" thickBot="1" x14ac:dyDescent="0.3">
      <c r="A5" s="130"/>
      <c r="F5" s="131"/>
      <c r="G5" s="131"/>
      <c r="H5" s="91">
        <v>180</v>
      </c>
      <c r="I5" s="21">
        <v>1</v>
      </c>
      <c r="J5" s="132"/>
      <c r="K5" s="132"/>
      <c r="M5" s="133"/>
      <c r="N5" s="134"/>
      <c r="O5" s="135" t="s">
        <v>4</v>
      </c>
      <c r="P5" s="112">
        <v>53</v>
      </c>
      <c r="Q5" s="137" t="s">
        <v>286</v>
      </c>
      <c r="R5" s="134"/>
      <c r="S5" s="137"/>
      <c r="T5" s="138">
        <v>3899862</v>
      </c>
      <c r="U5" s="139">
        <v>39904</v>
      </c>
      <c r="W5" s="140" t="s">
        <v>300</v>
      </c>
      <c r="X5" s="141" t="s">
        <v>417</v>
      </c>
      <c r="AB5" s="199" t="s">
        <v>448</v>
      </c>
      <c r="AC5" s="200"/>
    </row>
    <row r="6" spans="1:29" s="4" customFormat="1" ht="63.75" thickBot="1" x14ac:dyDescent="0.3">
      <c r="A6" s="9"/>
      <c r="C6" s="169" t="s">
        <v>562</v>
      </c>
      <c r="D6" s="169"/>
      <c r="F6" s="8"/>
      <c r="G6" s="8"/>
      <c r="H6" s="91">
        <v>181</v>
      </c>
      <c r="I6" s="21">
        <v>1</v>
      </c>
      <c r="J6" s="23"/>
      <c r="K6" s="23"/>
      <c r="L6" s="37" t="s">
        <v>450</v>
      </c>
      <c r="M6" s="37" t="s">
        <v>451</v>
      </c>
      <c r="N6" s="18"/>
      <c r="O6" s="111" t="s">
        <v>6</v>
      </c>
      <c r="P6" s="189" t="s">
        <v>524</v>
      </c>
      <c r="Q6" s="58"/>
      <c r="R6" s="17"/>
      <c r="S6" s="58"/>
      <c r="T6" s="11">
        <v>3925261</v>
      </c>
      <c r="U6" s="12">
        <v>39934</v>
      </c>
      <c r="W6" s="62">
        <v>230</v>
      </c>
      <c r="X6" s="62" t="s">
        <v>418</v>
      </c>
      <c r="Y6" s="125"/>
      <c r="Z6" s="125"/>
      <c r="AA6" s="125"/>
      <c r="AB6" s="145" t="s">
        <v>437</v>
      </c>
      <c r="AC6" s="146" t="s">
        <v>449</v>
      </c>
    </row>
    <row r="7" spans="1:29" s="4" customFormat="1" ht="47.25" x14ac:dyDescent="0.25">
      <c r="A7" s="9"/>
      <c r="F7" s="8"/>
      <c r="G7" s="8"/>
      <c r="H7" s="91">
        <v>190</v>
      </c>
      <c r="I7" s="21">
        <v>1</v>
      </c>
      <c r="J7" s="23"/>
      <c r="K7" s="23"/>
      <c r="L7" s="154" t="s">
        <v>408</v>
      </c>
      <c r="M7" s="20" t="s">
        <v>452</v>
      </c>
      <c r="N7" s="18"/>
      <c r="O7" s="135" t="s">
        <v>7</v>
      </c>
      <c r="P7" s="97" t="s">
        <v>525</v>
      </c>
      <c r="Q7" s="58"/>
      <c r="R7" s="17"/>
      <c r="S7" s="58"/>
      <c r="T7" s="11">
        <v>3952369</v>
      </c>
      <c r="U7" s="12">
        <v>39965</v>
      </c>
      <c r="W7" s="62">
        <v>263</v>
      </c>
      <c r="X7" s="62" t="s">
        <v>419</v>
      </c>
      <c r="Y7" s="125"/>
      <c r="Z7" s="125"/>
      <c r="AA7" s="125"/>
      <c r="AB7" s="144" t="s">
        <v>438</v>
      </c>
      <c r="AC7" s="147" t="s">
        <v>439</v>
      </c>
    </row>
    <row r="8" spans="1:29" ht="49.5" thickBot="1" x14ac:dyDescent="0.4">
      <c r="B8" s="74"/>
      <c r="F8" s="8"/>
      <c r="G8" s="8"/>
      <c r="H8" s="91">
        <v>201</v>
      </c>
      <c r="I8" s="21">
        <v>1</v>
      </c>
      <c r="L8" s="6" t="s">
        <v>441</v>
      </c>
      <c r="M8" s="58" t="s">
        <v>452</v>
      </c>
      <c r="O8" s="135" t="s">
        <v>8</v>
      </c>
      <c r="P8" s="97" t="s">
        <v>525</v>
      </c>
      <c r="Q8" s="7"/>
      <c r="R8" s="18"/>
      <c r="S8" s="58"/>
      <c r="T8" s="11">
        <v>3980384</v>
      </c>
      <c r="U8" s="12">
        <v>39995</v>
      </c>
      <c r="W8" s="62">
        <v>264</v>
      </c>
      <c r="X8" s="62">
        <v>3100</v>
      </c>
      <c r="Y8" s="125"/>
      <c r="Z8" s="125"/>
      <c r="AA8" s="125"/>
      <c r="AB8" s="142" t="s">
        <v>442</v>
      </c>
      <c r="AC8" s="148" t="s">
        <v>443</v>
      </c>
    </row>
    <row r="9" spans="1:29" ht="33" x14ac:dyDescent="0.35">
      <c r="B9" s="74"/>
      <c r="C9" s="143"/>
      <c r="D9" s="4"/>
      <c r="E9" s="155"/>
      <c r="H9" s="91">
        <v>204</v>
      </c>
      <c r="I9" s="21">
        <v>1</v>
      </c>
      <c r="L9" s="153" t="s">
        <v>444</v>
      </c>
      <c r="M9" s="58" t="s">
        <v>452</v>
      </c>
      <c r="O9" s="135" t="s">
        <v>9</v>
      </c>
      <c r="P9" s="97" t="s">
        <v>393</v>
      </c>
      <c r="Q9" s="58"/>
      <c r="S9" s="7"/>
      <c r="T9" s="11">
        <v>4003846</v>
      </c>
      <c r="U9" s="12">
        <v>40026</v>
      </c>
      <c r="W9" s="62">
        <v>265</v>
      </c>
      <c r="X9" s="62">
        <v>3101</v>
      </c>
      <c r="Y9" s="125"/>
      <c r="Z9" s="125"/>
      <c r="AA9" s="125"/>
    </row>
    <row r="10" spans="1:29" ht="33" x14ac:dyDescent="0.35">
      <c r="B10" s="74"/>
      <c r="C10" s="74"/>
      <c r="D10" s="73"/>
      <c r="H10" s="91">
        <v>205</v>
      </c>
      <c r="I10" s="21">
        <v>1</v>
      </c>
      <c r="L10" s="6" t="s">
        <v>445</v>
      </c>
      <c r="M10" s="58" t="s">
        <v>452</v>
      </c>
      <c r="O10" s="135" t="s">
        <v>10</v>
      </c>
      <c r="P10" s="97" t="s">
        <v>393</v>
      </c>
      <c r="Q10" s="58" t="s">
        <v>285</v>
      </c>
      <c r="S10" s="58"/>
      <c r="T10" s="11">
        <v>4032172</v>
      </c>
      <c r="U10" s="12">
        <v>40057</v>
      </c>
      <c r="W10" s="62">
        <v>267</v>
      </c>
      <c r="X10" s="62">
        <v>3200</v>
      </c>
      <c r="Y10" s="125"/>
      <c r="Z10" s="125"/>
      <c r="AA10" s="125"/>
    </row>
    <row r="11" spans="1:29" ht="33" x14ac:dyDescent="0.35">
      <c r="B11" s="72"/>
      <c r="C11" s="41"/>
      <c r="H11" s="91">
        <v>206</v>
      </c>
      <c r="I11" s="21">
        <v>1</v>
      </c>
      <c r="L11" s="3" t="s">
        <v>367</v>
      </c>
      <c r="M11" s="58">
        <v>3</v>
      </c>
      <c r="O11" s="135" t="s">
        <v>12</v>
      </c>
      <c r="P11" s="97" t="s">
        <v>526</v>
      </c>
      <c r="Q11" s="58"/>
      <c r="S11" s="58"/>
      <c r="T11" s="11">
        <v>4063719</v>
      </c>
      <c r="U11" s="12">
        <v>40087</v>
      </c>
      <c r="W11" s="6" t="s">
        <v>225</v>
      </c>
      <c r="X11" s="62">
        <v>512</v>
      </c>
      <c r="Y11" s="125"/>
      <c r="Z11" s="125"/>
      <c r="AA11" s="125"/>
    </row>
    <row r="12" spans="1:29" ht="45.75" x14ac:dyDescent="0.3">
      <c r="A12" s="202"/>
      <c r="B12" s="202"/>
      <c r="C12" s="202"/>
      <c r="D12" s="202"/>
      <c r="E12" s="202"/>
      <c r="H12" s="91">
        <v>207</v>
      </c>
      <c r="I12" s="21">
        <v>1</v>
      </c>
      <c r="L12" s="158" t="s">
        <v>457</v>
      </c>
      <c r="M12" s="65">
        <v>1.5</v>
      </c>
      <c r="O12" s="135" t="s">
        <v>13</v>
      </c>
      <c r="P12" s="97" t="s">
        <v>526</v>
      </c>
      <c r="Q12" s="58"/>
      <c r="S12" s="58"/>
      <c r="T12" s="11">
        <v>4090454</v>
      </c>
      <c r="U12" s="12">
        <v>40118</v>
      </c>
      <c r="W12" s="6" t="s">
        <v>233</v>
      </c>
      <c r="X12" s="62">
        <v>522</v>
      </c>
      <c r="Y12" s="9"/>
      <c r="Z12" s="9"/>
      <c r="AA12" s="9"/>
    </row>
    <row r="13" spans="1:29" s="4" customFormat="1" ht="31.5" x14ac:dyDescent="0.25">
      <c r="A13" s="9"/>
      <c r="B13" s="1"/>
      <c r="C13" s="41"/>
      <c r="D13" s="17"/>
      <c r="E13" s="1"/>
      <c r="F13" s="2"/>
      <c r="G13" s="2"/>
      <c r="H13" s="91">
        <v>209</v>
      </c>
      <c r="I13" s="21">
        <v>1</v>
      </c>
      <c r="J13" s="23"/>
      <c r="K13" s="23"/>
      <c r="L13" s="24"/>
      <c r="M13" s="17"/>
      <c r="N13" s="18"/>
      <c r="O13" s="135" t="s">
        <v>14</v>
      </c>
      <c r="P13" s="97" t="s">
        <v>393</v>
      </c>
      <c r="Q13" s="58" t="s">
        <v>285</v>
      </c>
      <c r="R13" s="17"/>
      <c r="S13" s="58"/>
      <c r="T13" s="11">
        <v>4114793</v>
      </c>
      <c r="U13" s="12">
        <v>40148</v>
      </c>
      <c r="W13" s="6" t="s">
        <v>234</v>
      </c>
      <c r="X13" s="62">
        <v>526</v>
      </c>
      <c r="Y13" s="9"/>
      <c r="Z13" s="9"/>
      <c r="AA13" s="9"/>
    </row>
    <row r="14" spans="1:29" ht="31.5" x14ac:dyDescent="0.25">
      <c r="C14" s="41"/>
      <c r="F14" s="8"/>
      <c r="G14" s="8"/>
      <c r="H14" s="91">
        <v>210</v>
      </c>
      <c r="I14" s="21">
        <v>1</v>
      </c>
      <c r="O14" s="135" t="s">
        <v>15</v>
      </c>
      <c r="P14" s="97" t="s">
        <v>526</v>
      </c>
      <c r="Q14" s="58"/>
      <c r="S14" s="58"/>
      <c r="T14" s="94">
        <v>4140974</v>
      </c>
      <c r="U14" s="10">
        <v>40179</v>
      </c>
      <c r="W14" s="6" t="s">
        <v>235</v>
      </c>
      <c r="X14" s="62">
        <v>550</v>
      </c>
      <c r="Y14" s="125"/>
      <c r="Z14" s="125"/>
      <c r="AA14" s="125"/>
    </row>
    <row r="15" spans="1:29" ht="34.5" customHeight="1" x14ac:dyDescent="0.25">
      <c r="B15" s="203"/>
      <c r="C15" s="203"/>
      <c r="H15" s="91">
        <v>223</v>
      </c>
      <c r="I15" s="21">
        <v>1</v>
      </c>
      <c r="O15" s="111" t="s">
        <v>16</v>
      </c>
      <c r="P15" s="112">
        <v>167</v>
      </c>
      <c r="Q15" s="58" t="s">
        <v>286</v>
      </c>
      <c r="S15" s="58"/>
      <c r="T15" s="11">
        <v>4168172</v>
      </c>
      <c r="U15" s="12">
        <v>40210</v>
      </c>
      <c r="W15" s="62" t="s">
        <v>238</v>
      </c>
      <c r="X15" s="62" t="s">
        <v>228</v>
      </c>
      <c r="Y15" s="125"/>
      <c r="Z15" s="125"/>
      <c r="AA15" s="125"/>
    </row>
    <row r="16" spans="1:29" x14ac:dyDescent="0.25">
      <c r="B16" s="18"/>
      <c r="C16" s="75"/>
      <c r="H16" s="91">
        <v>224</v>
      </c>
      <c r="I16" s="21">
        <v>1</v>
      </c>
      <c r="O16" s="111" t="s">
        <v>18</v>
      </c>
      <c r="P16" s="112">
        <v>472</v>
      </c>
      <c r="Q16" s="58"/>
      <c r="S16" s="58"/>
      <c r="T16" s="11">
        <v>4200921</v>
      </c>
      <c r="U16" s="12">
        <v>40238</v>
      </c>
      <c r="W16" s="62" t="s">
        <v>376</v>
      </c>
      <c r="X16" s="62" t="s">
        <v>229</v>
      </c>
      <c r="Y16" s="125"/>
      <c r="Z16" s="9"/>
      <c r="AA16" s="9"/>
    </row>
    <row r="17" spans="1:48" ht="41.25" customHeight="1" x14ac:dyDescent="0.25">
      <c r="B17" s="24"/>
      <c r="C17" s="75"/>
      <c r="H17" s="91">
        <v>225</v>
      </c>
      <c r="I17" s="21">
        <v>1</v>
      </c>
      <c r="O17" s="111" t="s">
        <v>19</v>
      </c>
      <c r="P17" s="112">
        <v>167</v>
      </c>
      <c r="Q17" s="7" t="s">
        <v>286</v>
      </c>
      <c r="R17" s="18"/>
      <c r="S17" s="58"/>
      <c r="T17" s="11">
        <v>4237482</v>
      </c>
      <c r="U17" s="12">
        <v>40269</v>
      </c>
      <c r="W17" s="6" t="s">
        <v>242</v>
      </c>
      <c r="X17" s="62" t="s">
        <v>254</v>
      </c>
      <c r="Y17" s="125"/>
      <c r="Z17" s="125"/>
      <c r="AA17" s="125"/>
    </row>
    <row r="18" spans="1:48" x14ac:dyDescent="0.25">
      <c r="H18" s="91">
        <v>227</v>
      </c>
      <c r="I18" s="21">
        <v>1</v>
      </c>
      <c r="O18" s="111" t="s">
        <v>21</v>
      </c>
      <c r="P18" s="112">
        <v>386</v>
      </c>
      <c r="Q18" s="58"/>
      <c r="S18" s="58"/>
      <c r="T18" s="11">
        <v>4274132</v>
      </c>
      <c r="U18" s="12">
        <v>40299</v>
      </c>
      <c r="W18" s="62" t="s">
        <v>258</v>
      </c>
      <c r="X18" s="6" t="s">
        <v>255</v>
      </c>
      <c r="Y18" s="9"/>
      <c r="Z18" s="9"/>
      <c r="AA18" s="9"/>
    </row>
    <row r="19" spans="1:48" ht="31.5" x14ac:dyDescent="0.25">
      <c r="H19" s="91">
        <v>230</v>
      </c>
      <c r="I19" s="21">
        <v>1</v>
      </c>
      <c r="O19" s="135" t="s">
        <v>22</v>
      </c>
      <c r="P19" s="112" t="s">
        <v>573</v>
      </c>
      <c r="Q19" s="58" t="s">
        <v>286</v>
      </c>
      <c r="S19" s="58"/>
      <c r="T19" s="11">
        <v>4304337</v>
      </c>
      <c r="U19" s="12">
        <v>40330</v>
      </c>
      <c r="W19" s="6" t="s">
        <v>259</v>
      </c>
      <c r="X19" s="6" t="s">
        <v>256</v>
      </c>
      <c r="Y19" s="125"/>
      <c r="Z19" s="125"/>
      <c r="AA19" s="125"/>
    </row>
    <row r="20" spans="1:48" ht="27" customHeight="1" x14ac:dyDescent="0.25">
      <c r="H20" s="91">
        <v>231</v>
      </c>
      <c r="I20" s="21">
        <v>1</v>
      </c>
      <c r="O20" s="111" t="s">
        <v>24</v>
      </c>
      <c r="P20" s="112">
        <v>165</v>
      </c>
      <c r="Q20" s="58" t="s">
        <v>286</v>
      </c>
      <c r="S20" s="7"/>
      <c r="T20" s="11">
        <v>4345403</v>
      </c>
      <c r="U20" s="12">
        <v>40360</v>
      </c>
      <c r="W20" s="62" t="s">
        <v>262</v>
      </c>
      <c r="X20" s="6" t="s">
        <v>257</v>
      </c>
      <c r="Y20" s="125"/>
      <c r="Z20" s="125"/>
      <c r="AA20" s="125"/>
    </row>
    <row r="21" spans="1:48" ht="69.599999999999994" customHeight="1" x14ac:dyDescent="0.5">
      <c r="A21" s="5"/>
      <c r="H21" s="91">
        <v>239</v>
      </c>
      <c r="I21" s="21">
        <v>1</v>
      </c>
      <c r="O21" s="111" t="s">
        <v>26</v>
      </c>
      <c r="P21" s="96" t="s">
        <v>527</v>
      </c>
      <c r="Q21" s="58"/>
      <c r="S21" s="58"/>
      <c r="T21" s="11">
        <v>4385448</v>
      </c>
      <c r="U21" s="12">
        <v>40391</v>
      </c>
      <c r="W21" s="62" t="s">
        <v>218</v>
      </c>
      <c r="X21" s="62" t="s">
        <v>383</v>
      </c>
      <c r="Y21" s="125"/>
      <c r="Z21" s="125"/>
      <c r="AA21" s="125"/>
      <c r="AT21" s="195" t="s">
        <v>332</v>
      </c>
      <c r="AU21" s="195"/>
      <c r="AV21" s="195"/>
    </row>
    <row r="22" spans="1:48" ht="49.15" customHeight="1" x14ac:dyDescent="0.25">
      <c r="H22" s="91">
        <v>256</v>
      </c>
      <c r="I22" s="21">
        <v>1</v>
      </c>
      <c r="O22" s="111" t="s">
        <v>27</v>
      </c>
      <c r="P22" s="112">
        <v>21</v>
      </c>
      <c r="Q22" s="58" t="s">
        <v>286</v>
      </c>
      <c r="S22" s="58"/>
      <c r="T22" s="11">
        <v>4424114</v>
      </c>
      <c r="U22" s="12">
        <v>40422</v>
      </c>
      <c r="W22" s="62">
        <v>408</v>
      </c>
      <c r="X22" s="6" t="s">
        <v>384</v>
      </c>
      <c r="Y22" s="125"/>
      <c r="Z22" s="125"/>
      <c r="AA22" s="125"/>
      <c r="AT22" s="209" t="s">
        <v>325</v>
      </c>
      <c r="AU22" s="210"/>
      <c r="AV22" s="211"/>
    </row>
    <row r="23" spans="1:48" ht="46.5" x14ac:dyDescent="0.35">
      <c r="H23" s="91">
        <v>260</v>
      </c>
      <c r="I23" s="21">
        <v>0</v>
      </c>
      <c r="O23" s="111" t="s">
        <v>211</v>
      </c>
      <c r="P23" s="91" t="s">
        <v>616</v>
      </c>
      <c r="Q23" s="58" t="s">
        <v>286</v>
      </c>
      <c r="S23" s="58"/>
      <c r="T23" s="11">
        <v>4461418</v>
      </c>
      <c r="U23" s="12">
        <v>40452</v>
      </c>
      <c r="W23" s="62" t="s">
        <v>382</v>
      </c>
      <c r="X23" s="62" t="s">
        <v>416</v>
      </c>
      <c r="Y23" s="125"/>
      <c r="Z23" s="125"/>
      <c r="AA23" s="125"/>
      <c r="AT23" s="47" t="s">
        <v>291</v>
      </c>
      <c r="AU23" s="46">
        <v>200</v>
      </c>
      <c r="AV23" s="42" t="s">
        <v>331</v>
      </c>
    </row>
    <row r="24" spans="1:48" ht="54" customHeight="1" x14ac:dyDescent="0.35">
      <c r="A24" s="5"/>
      <c r="H24" s="91">
        <v>263</v>
      </c>
      <c r="I24" s="21">
        <v>1</v>
      </c>
      <c r="O24" s="111" t="s">
        <v>278</v>
      </c>
      <c r="P24" s="96" t="s">
        <v>534</v>
      </c>
      <c r="Q24" s="58"/>
      <c r="S24" s="58"/>
      <c r="T24" s="11">
        <v>4490889</v>
      </c>
      <c r="U24" s="12">
        <v>40483</v>
      </c>
      <c r="W24" s="128" t="s">
        <v>383</v>
      </c>
      <c r="X24" s="62">
        <v>229998</v>
      </c>
      <c r="Y24" s="125"/>
      <c r="Z24" s="125"/>
      <c r="AA24" s="125"/>
      <c r="AT24" s="47" t="s">
        <v>440</v>
      </c>
      <c r="AU24" s="46">
        <v>150</v>
      </c>
      <c r="AV24" s="42" t="s">
        <v>308</v>
      </c>
    </row>
    <row r="25" spans="1:48" x14ac:dyDescent="0.25">
      <c r="H25" s="91">
        <v>264</v>
      </c>
      <c r="I25" s="21">
        <v>3</v>
      </c>
      <c r="O25" s="111" t="s">
        <v>290</v>
      </c>
      <c r="P25" s="91" t="s">
        <v>616</v>
      </c>
      <c r="Q25" s="58"/>
      <c r="S25" s="58"/>
      <c r="T25" s="11">
        <v>4523024</v>
      </c>
      <c r="U25" s="12">
        <v>40513</v>
      </c>
      <c r="W25" s="62" t="s">
        <v>245</v>
      </c>
      <c r="X25" s="62" t="s">
        <v>408</v>
      </c>
      <c r="Y25" s="125"/>
      <c r="Z25" s="125"/>
      <c r="AA25" s="125"/>
    </row>
    <row r="26" spans="1:48" ht="63" customHeight="1" x14ac:dyDescent="0.25">
      <c r="B26"/>
      <c r="C26"/>
      <c r="D26"/>
      <c r="H26" s="91">
        <v>265</v>
      </c>
      <c r="I26" s="21">
        <v>1</v>
      </c>
      <c r="O26" s="111" t="s">
        <v>30</v>
      </c>
      <c r="P26" s="120">
        <v>110</v>
      </c>
      <c r="Q26" s="58"/>
      <c r="S26" s="58"/>
      <c r="T26" s="11">
        <v>4555835</v>
      </c>
      <c r="U26" s="10">
        <v>40544</v>
      </c>
      <c r="W26" s="62" t="s">
        <v>399</v>
      </c>
      <c r="X26" s="62" t="s">
        <v>519</v>
      </c>
      <c r="Y26" s="125"/>
      <c r="Z26" s="125"/>
      <c r="AA26" s="125"/>
    </row>
    <row r="27" spans="1:48" ht="47.25" x14ac:dyDescent="0.25">
      <c r="H27" s="91">
        <v>266</v>
      </c>
      <c r="I27" s="21">
        <v>1</v>
      </c>
      <c r="O27" s="111" t="s">
        <v>32</v>
      </c>
      <c r="P27" s="97" t="s">
        <v>528</v>
      </c>
      <c r="Q27" s="58"/>
      <c r="S27" s="58"/>
      <c r="T27" s="11">
        <v>4591316</v>
      </c>
      <c r="U27" s="12">
        <v>40575</v>
      </c>
      <c r="W27" s="62" t="s">
        <v>244</v>
      </c>
      <c r="X27" s="62"/>
      <c r="Y27" s="125"/>
      <c r="Z27" s="125"/>
      <c r="AA27" s="125"/>
    </row>
    <row r="28" spans="1:48" ht="31.5" x14ac:dyDescent="0.25">
      <c r="H28" s="91">
        <v>267</v>
      </c>
      <c r="I28" s="21">
        <v>1</v>
      </c>
      <c r="O28" s="135" t="s">
        <v>33</v>
      </c>
      <c r="P28" s="97" t="s">
        <v>393</v>
      </c>
      <c r="Q28" s="58" t="s">
        <v>285</v>
      </c>
      <c r="S28" s="58"/>
      <c r="T28" s="11">
        <v>4623981</v>
      </c>
      <c r="U28" s="12">
        <v>40603</v>
      </c>
      <c r="W28" s="128" t="s">
        <v>384</v>
      </c>
      <c r="X28" s="62"/>
      <c r="Y28" s="125"/>
      <c r="Z28" s="125"/>
      <c r="AA28" s="125"/>
    </row>
    <row r="29" spans="1:48" ht="31.5" x14ac:dyDescent="0.25">
      <c r="H29" s="91">
        <v>269</v>
      </c>
      <c r="I29" s="21">
        <v>1</v>
      </c>
      <c r="O29" s="135" t="s">
        <v>35</v>
      </c>
      <c r="P29" s="97" t="s">
        <v>393</v>
      </c>
      <c r="Q29" s="58"/>
      <c r="S29" s="58"/>
      <c r="T29" s="11">
        <v>4661370</v>
      </c>
      <c r="U29" s="12">
        <v>40634</v>
      </c>
      <c r="W29" s="128" t="s">
        <v>385</v>
      </c>
      <c r="X29" s="62"/>
    </row>
    <row r="30" spans="1:48" ht="47.25" x14ac:dyDescent="0.25">
      <c r="H30" s="91">
        <v>270</v>
      </c>
      <c r="I30" s="21">
        <v>1</v>
      </c>
      <c r="O30" s="111" t="s">
        <v>36</v>
      </c>
      <c r="P30" s="120">
        <v>160</v>
      </c>
      <c r="Q30" s="58" t="s">
        <v>286</v>
      </c>
      <c r="S30" s="97" t="s">
        <v>381</v>
      </c>
      <c r="T30" s="11">
        <v>4696303</v>
      </c>
      <c r="U30" s="12">
        <v>40664</v>
      </c>
      <c r="W30" s="128" t="s">
        <v>416</v>
      </c>
      <c r="X30" s="62"/>
    </row>
    <row r="31" spans="1:48" x14ac:dyDescent="0.25">
      <c r="H31" s="91">
        <v>276</v>
      </c>
      <c r="I31" s="21">
        <v>1</v>
      </c>
      <c r="O31" s="111" t="s">
        <v>38</v>
      </c>
      <c r="P31" s="120">
        <v>365</v>
      </c>
      <c r="Q31" s="58"/>
      <c r="S31" s="58"/>
      <c r="T31" s="11">
        <v>4734800</v>
      </c>
      <c r="U31" s="12">
        <v>40695</v>
      </c>
      <c r="W31" s="3">
        <v>201</v>
      </c>
      <c r="X31" s="62"/>
    </row>
    <row r="32" spans="1:48" ht="31.5" x14ac:dyDescent="0.25">
      <c r="H32" s="91">
        <v>278</v>
      </c>
      <c r="I32" s="21">
        <v>1</v>
      </c>
      <c r="O32" s="135" t="s">
        <v>39</v>
      </c>
      <c r="P32" s="190" t="s">
        <v>393</v>
      </c>
      <c r="Q32" s="58" t="s">
        <v>285</v>
      </c>
      <c r="S32" s="58"/>
      <c r="T32" s="11">
        <v>4765900</v>
      </c>
      <c r="U32" s="12">
        <v>40725</v>
      </c>
      <c r="W32" s="3">
        <v>269</v>
      </c>
      <c r="X32" s="62"/>
    </row>
    <row r="33" spans="8:24" ht="31.5" x14ac:dyDescent="0.25">
      <c r="H33" s="91">
        <v>321</v>
      </c>
      <c r="I33" s="21">
        <v>1</v>
      </c>
      <c r="O33" s="135" t="s">
        <v>41</v>
      </c>
      <c r="P33" s="97" t="s">
        <v>393</v>
      </c>
      <c r="Q33" s="58"/>
      <c r="S33" s="58"/>
      <c r="T33" s="11">
        <v>4801800</v>
      </c>
      <c r="U33" s="12">
        <v>40756</v>
      </c>
      <c r="X33" s="125"/>
    </row>
    <row r="34" spans="8:24" x14ac:dyDescent="0.25">
      <c r="H34" s="91">
        <v>328</v>
      </c>
      <c r="I34" s="21">
        <v>1</v>
      </c>
      <c r="O34" s="111" t="s">
        <v>42</v>
      </c>
      <c r="P34" s="120">
        <v>350</v>
      </c>
      <c r="Q34" s="58"/>
      <c r="S34" s="58"/>
      <c r="T34" s="11">
        <v>4833170</v>
      </c>
      <c r="U34" s="12">
        <v>40787</v>
      </c>
    </row>
    <row r="35" spans="8:24" x14ac:dyDescent="0.25">
      <c r="H35" s="91">
        <v>330</v>
      </c>
      <c r="I35" s="21">
        <v>1</v>
      </c>
      <c r="O35" s="111" t="s">
        <v>282</v>
      </c>
      <c r="P35" s="120">
        <v>160</v>
      </c>
      <c r="Q35" s="58" t="s">
        <v>286</v>
      </c>
      <c r="S35" s="58"/>
      <c r="T35" s="11">
        <v>4870735</v>
      </c>
      <c r="U35" s="12">
        <v>40817</v>
      </c>
    </row>
    <row r="36" spans="8:24" x14ac:dyDescent="0.25">
      <c r="H36" s="91">
        <v>370</v>
      </c>
      <c r="I36" s="21">
        <v>1</v>
      </c>
      <c r="O36" s="111" t="s">
        <v>43</v>
      </c>
      <c r="P36" s="112">
        <v>160</v>
      </c>
      <c r="Q36" s="58" t="s">
        <v>286</v>
      </c>
      <c r="S36" s="58"/>
      <c r="T36" s="11">
        <v>4896174</v>
      </c>
      <c r="U36" s="12">
        <v>40848</v>
      </c>
    </row>
    <row r="37" spans="8:24" x14ac:dyDescent="0.25">
      <c r="H37" s="91">
        <v>408</v>
      </c>
      <c r="I37" s="21">
        <v>1.6</v>
      </c>
      <c r="O37" s="111" t="s">
        <v>45</v>
      </c>
      <c r="P37" s="112">
        <v>365</v>
      </c>
      <c r="Q37" s="58"/>
      <c r="S37" s="58"/>
      <c r="T37" s="11">
        <v>4927965</v>
      </c>
      <c r="U37" s="12">
        <v>40878</v>
      </c>
    </row>
    <row r="38" spans="8:24" x14ac:dyDescent="0.25">
      <c r="H38" s="91">
        <v>470</v>
      </c>
      <c r="I38" s="21">
        <v>1</v>
      </c>
      <c r="O38" s="111" t="s">
        <v>46</v>
      </c>
      <c r="P38" s="112">
        <v>160</v>
      </c>
      <c r="Q38" s="58" t="s">
        <v>286</v>
      </c>
      <c r="S38" s="58"/>
      <c r="T38" s="11">
        <v>4959746</v>
      </c>
      <c r="U38" s="10">
        <v>40909</v>
      </c>
    </row>
    <row r="39" spans="8:24" x14ac:dyDescent="0.25">
      <c r="H39" s="91">
        <v>512</v>
      </c>
      <c r="I39" s="21">
        <v>1</v>
      </c>
      <c r="O39" s="111" t="s">
        <v>48</v>
      </c>
      <c r="P39" s="112">
        <v>365</v>
      </c>
      <c r="Q39" s="58"/>
      <c r="S39" s="58"/>
      <c r="T39" s="11">
        <v>4982511</v>
      </c>
      <c r="U39" s="12">
        <v>40940</v>
      </c>
    </row>
    <row r="40" spans="8:24" ht="31.5" x14ac:dyDescent="0.25">
      <c r="H40" s="91">
        <v>522</v>
      </c>
      <c r="I40" s="21">
        <v>1</v>
      </c>
      <c r="O40" s="135" t="s">
        <v>49</v>
      </c>
      <c r="P40" s="97" t="s">
        <v>393</v>
      </c>
      <c r="Q40" s="58" t="s">
        <v>285</v>
      </c>
      <c r="S40" s="58"/>
      <c r="T40" s="11">
        <v>5016817</v>
      </c>
      <c r="U40" s="12">
        <v>40969</v>
      </c>
    </row>
    <row r="41" spans="8:24" ht="31.5" x14ac:dyDescent="0.25">
      <c r="H41" s="91">
        <v>526</v>
      </c>
      <c r="I41" s="21">
        <v>1</v>
      </c>
      <c r="O41" s="135" t="s">
        <v>50</v>
      </c>
      <c r="P41" s="97" t="s">
        <v>393</v>
      </c>
      <c r="Q41" s="58"/>
      <c r="S41" s="58"/>
      <c r="T41" s="11">
        <v>5052128</v>
      </c>
      <c r="U41" s="12">
        <v>41000</v>
      </c>
    </row>
    <row r="42" spans="8:24" x14ac:dyDescent="0.25">
      <c r="H42" s="91">
        <v>550</v>
      </c>
      <c r="I42" s="21">
        <v>1</v>
      </c>
      <c r="O42" s="111" t="s">
        <v>51</v>
      </c>
      <c r="P42" s="120">
        <v>125</v>
      </c>
      <c r="Q42" s="58" t="s">
        <v>286</v>
      </c>
      <c r="S42" s="58"/>
      <c r="T42" s="11">
        <v>5085790</v>
      </c>
      <c r="U42" s="12">
        <v>41030</v>
      </c>
    </row>
    <row r="43" spans="8:24" x14ac:dyDescent="0.25">
      <c r="H43" s="91">
        <v>730</v>
      </c>
      <c r="I43" s="21">
        <v>1</v>
      </c>
      <c r="O43" s="111" t="s">
        <v>53</v>
      </c>
      <c r="P43" s="120">
        <v>275</v>
      </c>
      <c r="Q43" s="58"/>
      <c r="S43" s="58"/>
      <c r="T43" s="11">
        <v>5115892</v>
      </c>
      <c r="U43" s="12">
        <v>41061</v>
      </c>
    </row>
    <row r="44" spans="8:24" x14ac:dyDescent="0.25">
      <c r="H44" s="91">
        <v>760</v>
      </c>
      <c r="I44" s="21">
        <v>1</v>
      </c>
      <c r="O44" s="111" t="s">
        <v>55</v>
      </c>
      <c r="P44" s="120">
        <v>120</v>
      </c>
      <c r="Q44" s="58" t="s">
        <v>286</v>
      </c>
      <c r="S44" s="58"/>
      <c r="T44" s="11">
        <v>5152219</v>
      </c>
      <c r="U44" s="12">
        <v>41091</v>
      </c>
    </row>
    <row r="45" spans="8:24" x14ac:dyDescent="0.25">
      <c r="H45" s="91">
        <v>761</v>
      </c>
      <c r="I45" s="21">
        <v>1</v>
      </c>
      <c r="O45" s="111" t="s">
        <v>57</v>
      </c>
      <c r="P45" s="120">
        <v>320</v>
      </c>
      <c r="Q45" s="58"/>
      <c r="S45" s="58"/>
      <c r="T45" s="11">
        <v>5182722</v>
      </c>
      <c r="U45" s="12">
        <v>41122</v>
      </c>
    </row>
    <row r="46" spans="8:24" x14ac:dyDescent="0.25">
      <c r="H46" s="91">
        <v>869</v>
      </c>
      <c r="I46" s="21">
        <v>1</v>
      </c>
      <c r="O46" s="111" t="s">
        <v>283</v>
      </c>
      <c r="P46" s="120">
        <v>150</v>
      </c>
      <c r="Q46" s="58" t="s">
        <v>286</v>
      </c>
      <c r="S46" s="58"/>
      <c r="T46" s="11">
        <v>5214789</v>
      </c>
      <c r="U46" s="12">
        <v>41153</v>
      </c>
    </row>
    <row r="47" spans="8:24" x14ac:dyDescent="0.25">
      <c r="H47" s="91">
        <v>2000</v>
      </c>
      <c r="I47" s="21">
        <v>1</v>
      </c>
      <c r="O47" s="111" t="s">
        <v>58</v>
      </c>
      <c r="P47" s="120">
        <v>365</v>
      </c>
      <c r="Q47" s="58"/>
      <c r="S47" s="58"/>
      <c r="T47" s="11">
        <v>5239010</v>
      </c>
      <c r="U47" s="12">
        <v>41183</v>
      </c>
    </row>
    <row r="48" spans="8:24" x14ac:dyDescent="0.25">
      <c r="H48" s="91">
        <v>2001</v>
      </c>
      <c r="I48" s="21">
        <v>1</v>
      </c>
      <c r="O48" s="111" t="s">
        <v>59</v>
      </c>
      <c r="P48" s="120">
        <v>160</v>
      </c>
      <c r="Q48" s="58" t="s">
        <v>286</v>
      </c>
      <c r="S48" s="58"/>
      <c r="T48" s="11">
        <v>5276335</v>
      </c>
      <c r="U48" s="12">
        <v>41214</v>
      </c>
    </row>
    <row r="49" spans="8:21" x14ac:dyDescent="0.25">
      <c r="H49" s="91">
        <v>2002</v>
      </c>
      <c r="I49" s="21">
        <v>1</v>
      </c>
      <c r="O49" s="111" t="s">
        <v>61</v>
      </c>
      <c r="P49" s="120">
        <v>375</v>
      </c>
      <c r="Q49" s="58"/>
      <c r="S49" s="58"/>
      <c r="T49" s="11">
        <v>5305601</v>
      </c>
      <c r="U49" s="12">
        <v>41244</v>
      </c>
    </row>
    <row r="50" spans="8:21" x14ac:dyDescent="0.25">
      <c r="H50" s="91">
        <v>2204</v>
      </c>
      <c r="I50" s="21">
        <v>1</v>
      </c>
      <c r="O50" s="111" t="s">
        <v>62</v>
      </c>
      <c r="P50" s="120">
        <v>125</v>
      </c>
      <c r="Q50" s="58" t="s">
        <v>286</v>
      </c>
      <c r="S50" s="58"/>
      <c r="T50" s="11">
        <v>5333739</v>
      </c>
      <c r="U50" s="10">
        <v>41275</v>
      </c>
    </row>
    <row r="51" spans="8:21" x14ac:dyDescent="0.25">
      <c r="H51" s="91">
        <v>2239</v>
      </c>
      <c r="I51" s="21">
        <v>1</v>
      </c>
      <c r="O51" s="111" t="s">
        <v>64</v>
      </c>
      <c r="P51" s="120">
        <v>360</v>
      </c>
      <c r="Q51" s="58"/>
      <c r="S51" s="58"/>
      <c r="T51" s="11">
        <v>5369374</v>
      </c>
      <c r="U51" s="12">
        <v>41306</v>
      </c>
    </row>
    <row r="52" spans="8:21" ht="47.25" x14ac:dyDescent="0.25">
      <c r="H52" s="91">
        <v>2270</v>
      </c>
      <c r="I52" s="21">
        <v>1</v>
      </c>
      <c r="O52" s="111" t="s">
        <v>65</v>
      </c>
      <c r="P52" s="96" t="s">
        <v>528</v>
      </c>
      <c r="Q52" s="58"/>
      <c r="S52" s="58"/>
      <c r="T52" s="11">
        <v>5406675</v>
      </c>
      <c r="U52" s="12">
        <v>41334</v>
      </c>
    </row>
    <row r="53" spans="8:21" ht="47.25" x14ac:dyDescent="0.25">
      <c r="H53" s="91">
        <v>3550</v>
      </c>
      <c r="I53" s="21">
        <v>1</v>
      </c>
      <c r="O53" s="111" t="s">
        <v>66</v>
      </c>
      <c r="P53" s="96" t="s">
        <v>528</v>
      </c>
      <c r="Q53" s="58"/>
      <c r="S53" s="58"/>
      <c r="T53" s="11">
        <v>5441195</v>
      </c>
      <c r="U53" s="12">
        <v>41365</v>
      </c>
    </row>
    <row r="54" spans="8:21" x14ac:dyDescent="0.25">
      <c r="H54" s="91" t="s">
        <v>209</v>
      </c>
      <c r="I54" s="21">
        <v>1</v>
      </c>
      <c r="O54" s="111" t="s">
        <v>464</v>
      </c>
      <c r="P54" s="91">
        <v>0</v>
      </c>
      <c r="Q54" s="58"/>
      <c r="S54" s="58"/>
      <c r="T54" s="11">
        <v>5474130</v>
      </c>
      <c r="U54" s="12">
        <v>41395</v>
      </c>
    </row>
    <row r="55" spans="8:21" x14ac:dyDescent="0.25">
      <c r="H55" s="91" t="s">
        <v>302</v>
      </c>
      <c r="I55" s="21">
        <v>1</v>
      </c>
      <c r="O55" s="111" t="s">
        <v>446</v>
      </c>
      <c r="P55" s="192" t="s">
        <v>618</v>
      </c>
      <c r="Q55" s="58"/>
      <c r="S55" s="58"/>
      <c r="T55" s="11">
        <v>5510383</v>
      </c>
      <c r="U55" s="12">
        <v>41426</v>
      </c>
    </row>
    <row r="56" spans="8:21" ht="47.25" x14ac:dyDescent="0.25">
      <c r="H56" s="91" t="s">
        <v>213</v>
      </c>
      <c r="I56" s="21">
        <v>1</v>
      </c>
      <c r="O56" s="111" t="s">
        <v>447</v>
      </c>
      <c r="P56" s="96" t="s">
        <v>528</v>
      </c>
      <c r="Q56" s="58"/>
      <c r="S56" s="58"/>
      <c r="T56" s="11">
        <v>5553355</v>
      </c>
      <c r="U56" s="12">
        <v>41456</v>
      </c>
    </row>
    <row r="57" spans="8:21" x14ac:dyDescent="0.25">
      <c r="H57" s="91" t="s">
        <v>354</v>
      </c>
      <c r="I57" s="21">
        <v>1</v>
      </c>
      <c r="O57" s="111" t="s">
        <v>68</v>
      </c>
      <c r="P57" s="120">
        <v>115</v>
      </c>
      <c r="Q57" s="58" t="s">
        <v>286</v>
      </c>
      <c r="S57" s="58"/>
      <c r="T57" s="11">
        <v>5588628</v>
      </c>
      <c r="U57" s="12">
        <v>41487</v>
      </c>
    </row>
    <row r="58" spans="8:21" ht="47.25" x14ac:dyDescent="0.25">
      <c r="H58" s="91" t="s">
        <v>214</v>
      </c>
      <c r="I58" s="21">
        <v>1</v>
      </c>
      <c r="O58" s="111" t="s">
        <v>70</v>
      </c>
      <c r="P58" s="97" t="s">
        <v>617</v>
      </c>
      <c r="Q58" s="58"/>
      <c r="S58" s="58"/>
      <c r="T58" s="11">
        <v>5644009</v>
      </c>
      <c r="U58" s="12">
        <v>41518</v>
      </c>
    </row>
    <row r="59" spans="8:21" x14ac:dyDescent="0.25">
      <c r="H59" s="91" t="s">
        <v>214</v>
      </c>
      <c r="I59" s="21">
        <v>1</v>
      </c>
      <c r="O59" s="111" t="s">
        <v>71</v>
      </c>
      <c r="P59" s="120">
        <v>115</v>
      </c>
      <c r="Q59" s="58" t="s">
        <v>286</v>
      </c>
      <c r="S59" s="58"/>
      <c r="T59" s="11">
        <v>5691857</v>
      </c>
      <c r="U59" s="12">
        <v>41548</v>
      </c>
    </row>
    <row r="60" spans="8:21" ht="47.25" x14ac:dyDescent="0.25">
      <c r="H60" s="91">
        <v>229998</v>
      </c>
      <c r="I60" s="21">
        <v>1</v>
      </c>
      <c r="O60" s="111" t="s">
        <v>73</v>
      </c>
      <c r="P60" s="97" t="s">
        <v>619</v>
      </c>
      <c r="Q60" s="58"/>
      <c r="S60" s="58"/>
      <c r="T60" s="11">
        <v>5734181</v>
      </c>
      <c r="U60" s="12">
        <v>41579</v>
      </c>
    </row>
    <row r="61" spans="8:21" x14ac:dyDescent="0.25">
      <c r="H61" s="91">
        <v>3100</v>
      </c>
      <c r="I61" s="21">
        <v>1</v>
      </c>
      <c r="O61" s="111" t="s">
        <v>75</v>
      </c>
      <c r="P61" s="120">
        <v>120</v>
      </c>
      <c r="Q61" s="58" t="s">
        <v>286</v>
      </c>
      <c r="S61" s="58"/>
      <c r="T61" s="11">
        <v>5767746</v>
      </c>
      <c r="U61" s="12">
        <v>41609</v>
      </c>
    </row>
    <row r="62" spans="8:21" x14ac:dyDescent="0.25">
      <c r="H62" s="91">
        <v>3101</v>
      </c>
      <c r="I62" s="21">
        <v>1</v>
      </c>
      <c r="O62" s="111" t="s">
        <v>77</v>
      </c>
      <c r="P62" s="120">
        <v>235</v>
      </c>
      <c r="Q62" s="58"/>
      <c r="S62" s="58"/>
      <c r="T62" s="11">
        <v>5810077</v>
      </c>
      <c r="U62" s="10">
        <v>41640</v>
      </c>
    </row>
    <row r="63" spans="8:21" x14ac:dyDescent="0.25">
      <c r="H63" s="91">
        <v>3200</v>
      </c>
      <c r="I63" s="21">
        <v>1</v>
      </c>
      <c r="O63" s="111" t="s">
        <v>78</v>
      </c>
      <c r="P63" s="120">
        <v>165</v>
      </c>
      <c r="Q63" s="58" t="s">
        <v>285</v>
      </c>
      <c r="S63" s="58"/>
      <c r="T63" s="11">
        <v>5851434</v>
      </c>
      <c r="U63" s="12">
        <v>41671</v>
      </c>
    </row>
    <row r="64" spans="8:21" x14ac:dyDescent="0.25">
      <c r="H64" s="91" t="s">
        <v>216</v>
      </c>
      <c r="I64" s="21">
        <v>1</v>
      </c>
      <c r="O64" s="111" t="s">
        <v>80</v>
      </c>
      <c r="P64" s="120">
        <v>300</v>
      </c>
      <c r="Q64" s="58"/>
      <c r="S64" s="58"/>
      <c r="T64" s="11">
        <v>5889882</v>
      </c>
      <c r="U64" s="12">
        <v>41699</v>
      </c>
    </row>
    <row r="65" spans="8:21" x14ac:dyDescent="0.25">
      <c r="H65" s="91">
        <v>407</v>
      </c>
      <c r="I65" s="21">
        <v>1</v>
      </c>
      <c r="O65" s="111" t="s">
        <v>81</v>
      </c>
      <c r="P65" s="120">
        <v>215</v>
      </c>
      <c r="Q65" s="58" t="s">
        <v>286</v>
      </c>
      <c r="S65" s="58"/>
      <c r="T65" s="11">
        <v>5926392</v>
      </c>
      <c r="U65" s="12">
        <v>41730</v>
      </c>
    </row>
    <row r="66" spans="8:21" x14ac:dyDescent="0.25">
      <c r="H66" s="91" t="s">
        <v>218</v>
      </c>
      <c r="I66" s="21">
        <v>1</v>
      </c>
      <c r="O66" s="111" t="s">
        <v>83</v>
      </c>
      <c r="P66" s="120">
        <v>438</v>
      </c>
      <c r="Q66" s="58"/>
      <c r="S66" s="58"/>
      <c r="T66" s="11">
        <v>5962016</v>
      </c>
      <c r="U66" s="12">
        <v>41760</v>
      </c>
    </row>
    <row r="67" spans="8:21" x14ac:dyDescent="0.25">
      <c r="H67" s="91" t="s">
        <v>220</v>
      </c>
      <c r="I67" s="21">
        <v>2</v>
      </c>
      <c r="O67" s="111" t="s">
        <v>84</v>
      </c>
      <c r="P67" s="120">
        <v>140</v>
      </c>
      <c r="Q67" s="58" t="s">
        <v>286</v>
      </c>
      <c r="S67" s="58"/>
      <c r="T67" s="11">
        <v>6019905</v>
      </c>
      <c r="U67" s="12">
        <v>41791</v>
      </c>
    </row>
    <row r="68" spans="8:21" ht="30.75" x14ac:dyDescent="0.25">
      <c r="H68" s="91" t="s">
        <v>219</v>
      </c>
      <c r="I68" s="21">
        <v>2</v>
      </c>
      <c r="O68" s="111" t="s">
        <v>85</v>
      </c>
      <c r="P68" s="120">
        <v>140</v>
      </c>
      <c r="Q68" s="59" t="s">
        <v>285</v>
      </c>
      <c r="S68" s="58"/>
      <c r="T68" s="15" t="s">
        <v>263</v>
      </c>
      <c r="U68" s="12">
        <v>41821</v>
      </c>
    </row>
    <row r="69" spans="8:21" x14ac:dyDescent="0.25">
      <c r="H69" s="91" t="s">
        <v>221</v>
      </c>
      <c r="I69" s="21">
        <v>1</v>
      </c>
      <c r="O69" s="111" t="s">
        <v>87</v>
      </c>
      <c r="P69" s="120">
        <v>350</v>
      </c>
      <c r="Q69" s="58"/>
      <c r="S69" s="58"/>
      <c r="T69" s="95">
        <v>6334215</v>
      </c>
      <c r="U69" s="29">
        <v>41852</v>
      </c>
    </row>
    <row r="70" spans="8:21" ht="31.5" x14ac:dyDescent="0.25">
      <c r="H70" s="91" t="s">
        <v>222</v>
      </c>
      <c r="I70" s="21">
        <v>1</v>
      </c>
      <c r="O70" s="135" t="s">
        <v>353</v>
      </c>
      <c r="P70" s="97" t="s">
        <v>526</v>
      </c>
      <c r="Q70" s="58" t="s">
        <v>285</v>
      </c>
      <c r="S70" s="11">
        <v>8000151</v>
      </c>
      <c r="T70" s="11">
        <v>6372798</v>
      </c>
      <c r="U70" s="12">
        <v>41883</v>
      </c>
    </row>
    <row r="71" spans="8:21" ht="31.5" x14ac:dyDescent="0.25">
      <c r="H71" s="91" t="s">
        <v>223</v>
      </c>
      <c r="I71" s="21">
        <v>1</v>
      </c>
      <c r="O71" s="135" t="s">
        <v>631</v>
      </c>
      <c r="P71" s="97" t="s">
        <v>526</v>
      </c>
      <c r="Q71" s="58"/>
      <c r="S71" s="11">
        <v>8000136</v>
      </c>
      <c r="T71" s="11">
        <v>6410000</v>
      </c>
      <c r="U71" s="12">
        <v>41913</v>
      </c>
    </row>
    <row r="72" spans="8:21" ht="31.5" x14ac:dyDescent="0.25">
      <c r="H72" s="91" t="s">
        <v>225</v>
      </c>
      <c r="I72" s="21">
        <v>1</v>
      </c>
      <c r="O72" s="111" t="s">
        <v>90</v>
      </c>
      <c r="P72" s="90" t="s">
        <v>620</v>
      </c>
      <c r="Q72" s="58" t="s">
        <v>286</v>
      </c>
      <c r="S72" s="11">
        <v>8008896</v>
      </c>
      <c r="T72" s="11">
        <v>6446354</v>
      </c>
      <c r="U72" s="12">
        <v>41944</v>
      </c>
    </row>
    <row r="73" spans="8:21" ht="47.25" x14ac:dyDescent="0.25">
      <c r="H73" s="91" t="s">
        <v>226</v>
      </c>
      <c r="I73" s="21">
        <v>1</v>
      </c>
      <c r="O73" s="111" t="s">
        <v>92</v>
      </c>
      <c r="P73" s="96" t="s">
        <v>528</v>
      </c>
      <c r="Q73" s="58"/>
      <c r="S73" s="11">
        <v>8015700</v>
      </c>
      <c r="T73" s="11">
        <v>6488543</v>
      </c>
      <c r="U73" s="12">
        <v>41974</v>
      </c>
    </row>
    <row r="74" spans="8:21" x14ac:dyDescent="0.25">
      <c r="H74" s="91" t="s">
        <v>363</v>
      </c>
      <c r="I74" s="21">
        <v>1</v>
      </c>
      <c r="O74" s="111" t="s">
        <v>351</v>
      </c>
      <c r="P74" s="120">
        <v>225</v>
      </c>
      <c r="Q74" s="58" t="s">
        <v>286</v>
      </c>
      <c r="S74" s="11">
        <v>8023228</v>
      </c>
      <c r="T74" s="11">
        <v>6530457</v>
      </c>
      <c r="U74" s="10">
        <v>42005</v>
      </c>
    </row>
    <row r="75" spans="8:21" x14ac:dyDescent="0.25">
      <c r="H75" s="91" t="s">
        <v>364</v>
      </c>
      <c r="I75" s="21">
        <v>1</v>
      </c>
      <c r="O75" s="111" t="s">
        <v>352</v>
      </c>
      <c r="P75" s="120">
        <v>425</v>
      </c>
      <c r="Q75" s="58"/>
      <c r="S75" s="11">
        <v>8028834</v>
      </c>
      <c r="T75" s="11">
        <v>6553166</v>
      </c>
      <c r="U75" s="12">
        <v>42036</v>
      </c>
    </row>
    <row r="76" spans="8:21" x14ac:dyDescent="0.25">
      <c r="H76" s="91" t="s">
        <v>227</v>
      </c>
      <c r="I76" s="21">
        <v>1</v>
      </c>
      <c r="O76" s="111" t="s">
        <v>433</v>
      </c>
      <c r="P76" s="120">
        <v>0</v>
      </c>
      <c r="Q76" s="58"/>
      <c r="S76" s="11">
        <v>8036904</v>
      </c>
      <c r="T76" s="11">
        <v>6587650</v>
      </c>
      <c r="U76" s="12">
        <v>42064</v>
      </c>
    </row>
    <row r="77" spans="8:21" ht="47.25" x14ac:dyDescent="0.25">
      <c r="H77" s="91" t="s">
        <v>490</v>
      </c>
      <c r="I77" s="21">
        <v>1</v>
      </c>
      <c r="O77" s="111" t="s">
        <v>97</v>
      </c>
      <c r="P77" s="96" t="s">
        <v>528</v>
      </c>
      <c r="Q77" s="58"/>
      <c r="S77" s="11">
        <v>8047425</v>
      </c>
      <c r="T77" s="11">
        <v>6620131</v>
      </c>
      <c r="U77" s="12">
        <v>42095</v>
      </c>
    </row>
    <row r="78" spans="8:21" ht="47.25" x14ac:dyDescent="0.25">
      <c r="H78" s="91" t="s">
        <v>408</v>
      </c>
      <c r="I78" s="167">
        <v>1</v>
      </c>
      <c r="O78" s="111" t="s">
        <v>387</v>
      </c>
      <c r="P78" s="96" t="s">
        <v>528</v>
      </c>
      <c r="Q78" s="58"/>
      <c r="S78" s="15">
        <v>8058366</v>
      </c>
      <c r="T78" s="11">
        <v>6654501</v>
      </c>
      <c r="U78" s="12">
        <v>42125</v>
      </c>
    </row>
    <row r="79" spans="8:21" x14ac:dyDescent="0.25">
      <c r="H79" s="91" t="s">
        <v>228</v>
      </c>
      <c r="I79" s="21">
        <v>1</v>
      </c>
      <c r="O79" s="182" t="s">
        <v>427</v>
      </c>
      <c r="P79" s="112">
        <v>250</v>
      </c>
      <c r="Q79" s="58"/>
      <c r="S79" s="16">
        <v>8067253</v>
      </c>
      <c r="T79" s="11">
        <v>6680523</v>
      </c>
      <c r="U79" s="12">
        <v>42156</v>
      </c>
    </row>
    <row r="80" spans="8:21" x14ac:dyDescent="0.25">
      <c r="H80" s="91" t="s">
        <v>229</v>
      </c>
      <c r="I80" s="21">
        <v>1</v>
      </c>
      <c r="O80" s="111" t="s">
        <v>430</v>
      </c>
      <c r="P80" s="112">
        <v>0</v>
      </c>
      <c r="Q80" s="58"/>
      <c r="S80" s="16">
        <v>8079703</v>
      </c>
      <c r="T80" s="11">
        <v>6719975</v>
      </c>
      <c r="U80" s="12">
        <v>42186</v>
      </c>
    </row>
    <row r="81" spans="2:21" ht="47.25" x14ac:dyDescent="0.25">
      <c r="H81" s="91" t="s">
        <v>230</v>
      </c>
      <c r="I81" s="21">
        <v>1</v>
      </c>
      <c r="O81" s="111" t="s">
        <v>432</v>
      </c>
      <c r="P81" s="96" t="s">
        <v>528</v>
      </c>
      <c r="Q81" s="58"/>
      <c r="S81" s="16">
        <v>8091639</v>
      </c>
      <c r="T81" s="11">
        <v>6751532</v>
      </c>
      <c r="U81" s="12">
        <v>42217</v>
      </c>
    </row>
    <row r="82" spans="2:21" x14ac:dyDescent="0.25">
      <c r="H82" s="91" t="s">
        <v>231</v>
      </c>
      <c r="I82" s="21">
        <v>1</v>
      </c>
      <c r="J82" s="117"/>
      <c r="O82" s="182" t="s">
        <v>431</v>
      </c>
      <c r="P82" s="112">
        <v>250</v>
      </c>
      <c r="Q82" s="58"/>
      <c r="S82" s="11">
        <v>8111916</v>
      </c>
      <c r="T82" s="11">
        <v>6766576</v>
      </c>
      <c r="U82" s="12">
        <v>42248</v>
      </c>
    </row>
    <row r="83" spans="2:21" x14ac:dyDescent="0.25">
      <c r="H83" s="91" t="s">
        <v>355</v>
      </c>
      <c r="I83" s="21">
        <v>1</v>
      </c>
      <c r="O83" s="182" t="s">
        <v>428</v>
      </c>
      <c r="P83" s="112">
        <v>250</v>
      </c>
      <c r="Q83" s="58"/>
      <c r="S83" s="11">
        <v>8141389</v>
      </c>
      <c r="T83" s="11">
        <v>6783965</v>
      </c>
      <c r="U83" s="12">
        <v>42278</v>
      </c>
    </row>
    <row r="84" spans="2:21" ht="47.25" x14ac:dyDescent="0.25">
      <c r="H84" s="91" t="s">
        <v>215</v>
      </c>
      <c r="I84" s="21">
        <v>1</v>
      </c>
      <c r="O84" s="111" t="s">
        <v>429</v>
      </c>
      <c r="P84" s="96" t="s">
        <v>528</v>
      </c>
      <c r="Q84" s="58"/>
      <c r="S84" s="11">
        <v>8167149</v>
      </c>
      <c r="T84" s="11">
        <v>6797451</v>
      </c>
      <c r="U84" s="12">
        <v>42309</v>
      </c>
    </row>
    <row r="85" spans="2:21" x14ac:dyDescent="0.25">
      <c r="H85" s="91" t="s">
        <v>416</v>
      </c>
      <c r="I85" s="167">
        <v>1</v>
      </c>
      <c r="O85" s="111" t="s">
        <v>313</v>
      </c>
      <c r="P85" s="120">
        <v>235</v>
      </c>
      <c r="Q85" s="58" t="s">
        <v>285</v>
      </c>
      <c r="S85" s="11">
        <v>8185272</v>
      </c>
      <c r="T85" s="11">
        <v>6810116</v>
      </c>
      <c r="U85" s="12">
        <v>42339</v>
      </c>
    </row>
    <row r="86" spans="2:21" ht="47.25" x14ac:dyDescent="0.25">
      <c r="H86" s="91" t="s">
        <v>333</v>
      </c>
      <c r="I86" s="21">
        <v>1</v>
      </c>
      <c r="O86" s="111" t="s">
        <v>409</v>
      </c>
      <c r="P86" s="96" t="s">
        <v>528</v>
      </c>
      <c r="Q86" s="58"/>
      <c r="S86" s="11">
        <v>8195592</v>
      </c>
      <c r="T86" s="11">
        <v>6827373</v>
      </c>
      <c r="U86" s="10">
        <v>42370</v>
      </c>
    </row>
    <row r="87" spans="2:21" x14ac:dyDescent="0.25">
      <c r="H87" s="91" t="s">
        <v>232</v>
      </c>
      <c r="I87" s="21">
        <v>1</v>
      </c>
      <c r="O87" s="111" t="s">
        <v>101</v>
      </c>
      <c r="P87" s="120">
        <v>131</v>
      </c>
      <c r="Q87" s="58" t="s">
        <v>286</v>
      </c>
      <c r="S87" s="11">
        <v>8205453</v>
      </c>
      <c r="T87" s="11">
        <v>6841294</v>
      </c>
      <c r="U87" s="12">
        <v>42401</v>
      </c>
    </row>
    <row r="88" spans="2:21" ht="47.25" x14ac:dyDescent="0.25">
      <c r="H88" s="91" t="s">
        <v>233</v>
      </c>
      <c r="I88" s="21">
        <v>2</v>
      </c>
      <c r="O88" s="111" t="s">
        <v>103</v>
      </c>
      <c r="P88" s="96" t="s">
        <v>528</v>
      </c>
      <c r="Q88" s="58"/>
      <c r="S88" s="11">
        <v>8218294</v>
      </c>
      <c r="T88" s="11">
        <v>6857207</v>
      </c>
      <c r="U88" s="12">
        <v>42430</v>
      </c>
    </row>
    <row r="89" spans="2:21" ht="47.25" x14ac:dyDescent="0.25">
      <c r="H89" s="91" t="s">
        <v>234</v>
      </c>
      <c r="I89" s="21">
        <v>2</v>
      </c>
      <c r="O89" s="135" t="s">
        <v>105</v>
      </c>
      <c r="P89" s="96" t="s">
        <v>528</v>
      </c>
      <c r="Q89" s="58"/>
      <c r="S89" s="11">
        <v>8235591</v>
      </c>
      <c r="T89" s="11">
        <v>6874506</v>
      </c>
      <c r="U89" s="12">
        <v>42461</v>
      </c>
    </row>
    <row r="90" spans="2:21" x14ac:dyDescent="0.25">
      <c r="B90" s="9"/>
      <c r="H90" s="91" t="s">
        <v>235</v>
      </c>
      <c r="I90" s="21">
        <v>2</v>
      </c>
      <c r="O90" s="111" t="s">
        <v>106</v>
      </c>
      <c r="P90" s="120">
        <v>800</v>
      </c>
      <c r="Q90" s="58"/>
      <c r="S90" s="11">
        <v>8250229</v>
      </c>
      <c r="T90" s="11">
        <v>6889242</v>
      </c>
      <c r="U90" s="12">
        <v>42491</v>
      </c>
    </row>
    <row r="91" spans="2:21" x14ac:dyDescent="0.25">
      <c r="B91" s="9"/>
      <c r="H91" s="91" t="s">
        <v>394</v>
      </c>
      <c r="I91" s="21">
        <v>1</v>
      </c>
      <c r="O91" s="111" t="s">
        <v>284</v>
      </c>
      <c r="P91" s="120">
        <v>625</v>
      </c>
      <c r="Q91" s="58"/>
      <c r="S91" s="11">
        <v>8266350</v>
      </c>
      <c r="T91" s="11">
        <v>6903589</v>
      </c>
      <c r="U91" s="12">
        <v>42522</v>
      </c>
    </row>
    <row r="92" spans="2:21" x14ac:dyDescent="0.25">
      <c r="H92" s="91" t="s">
        <v>238</v>
      </c>
      <c r="I92" s="21">
        <v>1</v>
      </c>
      <c r="O92" s="111" t="s">
        <v>108</v>
      </c>
      <c r="P92" s="120">
        <v>1250</v>
      </c>
      <c r="Q92" s="58"/>
      <c r="S92" s="11">
        <v>8282357</v>
      </c>
      <c r="T92" s="11">
        <v>6922253</v>
      </c>
      <c r="U92" s="12">
        <v>42552</v>
      </c>
    </row>
    <row r="93" spans="2:21" x14ac:dyDescent="0.25">
      <c r="H93" s="91" t="s">
        <v>350</v>
      </c>
      <c r="I93" s="21">
        <v>2</v>
      </c>
      <c r="O93" s="111" t="s">
        <v>316</v>
      </c>
      <c r="P93" s="120">
        <v>415</v>
      </c>
      <c r="Q93" s="58"/>
      <c r="S93" s="11">
        <v>8297341</v>
      </c>
      <c r="T93" s="11">
        <v>6937107</v>
      </c>
      <c r="U93" s="12">
        <v>42583</v>
      </c>
    </row>
    <row r="94" spans="2:21" x14ac:dyDescent="0.25">
      <c r="H94" s="91" t="s">
        <v>376</v>
      </c>
      <c r="I94" s="21">
        <v>1</v>
      </c>
      <c r="O94" s="111" t="s">
        <v>111</v>
      </c>
      <c r="P94" s="120">
        <v>415</v>
      </c>
      <c r="Q94" s="58"/>
      <c r="S94" s="11">
        <v>8313124</v>
      </c>
      <c r="T94" s="11">
        <v>6953964</v>
      </c>
      <c r="U94" s="12">
        <v>42614</v>
      </c>
    </row>
    <row r="95" spans="2:21" x14ac:dyDescent="0.25">
      <c r="H95" s="91" t="s">
        <v>239</v>
      </c>
      <c r="I95" s="21">
        <v>1</v>
      </c>
      <c r="O95" s="111" t="s">
        <v>114</v>
      </c>
      <c r="P95" s="120">
        <v>220</v>
      </c>
      <c r="Q95" s="58" t="s">
        <v>286</v>
      </c>
      <c r="S95" s="11">
        <v>8333760</v>
      </c>
      <c r="T95" s="11">
        <v>6970872</v>
      </c>
      <c r="U95" s="12">
        <v>42644</v>
      </c>
    </row>
    <row r="96" spans="2:21" x14ac:dyDescent="0.25">
      <c r="H96" s="91" t="s">
        <v>240</v>
      </c>
      <c r="I96" s="21">
        <v>1</v>
      </c>
      <c r="O96" s="111" t="s">
        <v>319</v>
      </c>
      <c r="P96" s="120">
        <v>220</v>
      </c>
      <c r="Q96" s="58" t="s">
        <v>286</v>
      </c>
      <c r="S96" s="11">
        <v>8349252</v>
      </c>
      <c r="T96" s="11">
        <v>6985991</v>
      </c>
      <c r="U96" s="12">
        <v>42675</v>
      </c>
    </row>
    <row r="97" spans="8:21" ht="16.5" thickBot="1" x14ac:dyDescent="0.3">
      <c r="H97" s="91" t="s">
        <v>367</v>
      </c>
      <c r="I97" s="21">
        <v>1</v>
      </c>
      <c r="O97" s="111" t="s">
        <v>116</v>
      </c>
      <c r="P97" s="120">
        <v>500</v>
      </c>
      <c r="Q97" s="58"/>
      <c r="S97" s="176">
        <v>8364691</v>
      </c>
      <c r="T97" s="176">
        <v>7001925</v>
      </c>
      <c r="U97" s="177">
        <v>42705</v>
      </c>
    </row>
    <row r="98" spans="8:21" x14ac:dyDescent="0.25">
      <c r="H98" s="91" t="s">
        <v>241</v>
      </c>
      <c r="I98" s="21">
        <v>1</v>
      </c>
      <c r="O98" s="111" t="s">
        <v>320</v>
      </c>
      <c r="P98" s="120">
        <v>500</v>
      </c>
      <c r="Q98" s="58"/>
      <c r="S98" s="99">
        <v>8380475</v>
      </c>
      <c r="T98" s="99">
        <v>7019612</v>
      </c>
      <c r="U98" s="13">
        <v>42736</v>
      </c>
    </row>
    <row r="99" spans="8:21" x14ac:dyDescent="0.25">
      <c r="H99" s="91" t="s">
        <v>242</v>
      </c>
      <c r="I99" s="21">
        <v>3</v>
      </c>
      <c r="O99" s="111" t="s">
        <v>117</v>
      </c>
      <c r="P99" s="120">
        <v>420</v>
      </c>
      <c r="Q99" s="58"/>
      <c r="S99" s="11">
        <v>8397925</v>
      </c>
      <c r="T99" s="11">
        <v>7037732</v>
      </c>
      <c r="U99" s="12">
        <v>42767</v>
      </c>
    </row>
    <row r="100" spans="8:21" x14ac:dyDescent="0.25">
      <c r="H100" s="91" t="s">
        <v>298</v>
      </c>
      <c r="I100" s="21">
        <v>3</v>
      </c>
      <c r="O100" s="111" t="s">
        <v>336</v>
      </c>
      <c r="P100" s="120">
        <v>262</v>
      </c>
      <c r="Q100" s="58" t="s">
        <v>286</v>
      </c>
      <c r="S100" s="11">
        <v>8414664</v>
      </c>
      <c r="T100" s="11">
        <v>7053790</v>
      </c>
      <c r="U100" s="12">
        <v>42795</v>
      </c>
    </row>
    <row r="101" spans="8:21" x14ac:dyDescent="0.25">
      <c r="H101" s="91" t="s">
        <v>243</v>
      </c>
      <c r="I101" s="21">
        <v>3</v>
      </c>
      <c r="O101" s="111" t="s">
        <v>337</v>
      </c>
      <c r="P101" s="120">
        <v>262</v>
      </c>
      <c r="Q101" s="58" t="s">
        <v>286</v>
      </c>
      <c r="S101" s="11">
        <v>8432527</v>
      </c>
      <c r="T101" s="11">
        <v>7072591</v>
      </c>
      <c r="U101" s="12">
        <v>42826</v>
      </c>
    </row>
    <row r="102" spans="8:21" x14ac:dyDescent="0.25">
      <c r="H102" s="91" t="s">
        <v>297</v>
      </c>
      <c r="I102" s="21">
        <v>2</v>
      </c>
      <c r="N102" s="156"/>
      <c r="O102" s="111" t="s">
        <v>338</v>
      </c>
      <c r="P102" s="120">
        <v>265</v>
      </c>
      <c r="Q102" s="58"/>
      <c r="S102" s="11">
        <v>8451854</v>
      </c>
      <c r="T102" s="11">
        <v>7088695</v>
      </c>
      <c r="U102" s="12">
        <v>42856</v>
      </c>
    </row>
    <row r="103" spans="8:21" x14ac:dyDescent="0.25">
      <c r="H103" s="91" t="s">
        <v>244</v>
      </c>
      <c r="I103" s="21">
        <v>1</v>
      </c>
      <c r="N103" s="156"/>
      <c r="O103" s="111" t="s">
        <v>339</v>
      </c>
      <c r="P103" s="120">
        <v>450</v>
      </c>
      <c r="Q103" s="58"/>
      <c r="S103" s="11">
        <v>8473913</v>
      </c>
      <c r="T103" s="11">
        <v>7107716</v>
      </c>
      <c r="U103" s="12">
        <v>42887</v>
      </c>
    </row>
    <row r="104" spans="8:21" x14ac:dyDescent="0.25">
      <c r="H104" s="91" t="s">
        <v>399</v>
      </c>
      <c r="I104" s="21">
        <v>1</v>
      </c>
      <c r="N104" s="156"/>
      <c r="O104" s="111" t="s">
        <v>340</v>
      </c>
      <c r="P104" s="120">
        <v>450</v>
      </c>
      <c r="Q104" s="58"/>
      <c r="S104" s="11">
        <v>8495942</v>
      </c>
      <c r="T104" s="11">
        <v>7129714</v>
      </c>
      <c r="U104" s="12">
        <v>42917</v>
      </c>
    </row>
    <row r="105" spans="8:21" x14ac:dyDescent="0.25">
      <c r="H105" s="91" t="s">
        <v>245</v>
      </c>
      <c r="I105" s="21">
        <v>1</v>
      </c>
      <c r="N105" s="156"/>
      <c r="O105" s="111" t="s">
        <v>109</v>
      </c>
      <c r="P105" s="120">
        <v>270</v>
      </c>
      <c r="Q105" s="58"/>
      <c r="S105" s="11">
        <v>8516498</v>
      </c>
      <c r="T105" s="11">
        <v>7147554</v>
      </c>
      <c r="U105" s="12">
        <v>42948</v>
      </c>
    </row>
    <row r="106" spans="8:21" x14ac:dyDescent="0.25">
      <c r="H106" s="91" t="s">
        <v>246</v>
      </c>
      <c r="I106" s="21">
        <v>1</v>
      </c>
      <c r="N106" s="156"/>
      <c r="O106" s="111" t="s">
        <v>371</v>
      </c>
      <c r="P106" s="120">
        <v>265</v>
      </c>
      <c r="Q106" s="58"/>
      <c r="S106" s="11">
        <v>8553539</v>
      </c>
      <c r="T106" s="11">
        <v>7168806</v>
      </c>
      <c r="U106" s="12">
        <v>42979</v>
      </c>
    </row>
    <row r="107" spans="8:21" x14ac:dyDescent="0.25">
      <c r="H107" s="91" t="s">
        <v>247</v>
      </c>
      <c r="I107" s="21">
        <v>1</v>
      </c>
      <c r="N107" s="156"/>
      <c r="O107" s="111" t="s">
        <v>460</v>
      </c>
      <c r="P107" s="120">
        <v>450</v>
      </c>
      <c r="Q107" s="58"/>
      <c r="S107" s="11">
        <v>8570788</v>
      </c>
      <c r="T107" s="11">
        <v>7186279</v>
      </c>
      <c r="U107" s="12">
        <v>43009</v>
      </c>
    </row>
    <row r="108" spans="8:21" x14ac:dyDescent="0.25">
      <c r="H108" s="91" t="s">
        <v>248</v>
      </c>
      <c r="I108" s="21">
        <v>1</v>
      </c>
      <c r="N108" s="156"/>
      <c r="O108" s="111" t="s">
        <v>123</v>
      </c>
      <c r="P108" s="120">
        <v>400</v>
      </c>
      <c r="Q108" s="58"/>
      <c r="S108" s="11">
        <v>8593021</v>
      </c>
      <c r="T108" s="11">
        <v>7202606</v>
      </c>
      <c r="U108" s="12">
        <v>43040</v>
      </c>
    </row>
    <row r="109" spans="8:21" ht="16.5" thickBot="1" x14ac:dyDescent="0.3">
      <c r="H109" s="91" t="s">
        <v>249</v>
      </c>
      <c r="I109" s="21">
        <v>1</v>
      </c>
      <c r="O109" s="111" t="s">
        <v>210</v>
      </c>
      <c r="P109" s="120">
        <v>1459</v>
      </c>
      <c r="Q109" s="58"/>
      <c r="S109" s="176">
        <v>8617578</v>
      </c>
      <c r="T109" s="176">
        <v>7217065</v>
      </c>
      <c r="U109" s="177">
        <v>43070</v>
      </c>
    </row>
    <row r="110" spans="8:21" x14ac:dyDescent="0.25">
      <c r="H110" s="91" t="s">
        <v>250</v>
      </c>
      <c r="I110" s="21">
        <v>0</v>
      </c>
      <c r="O110" s="111" t="s">
        <v>124</v>
      </c>
      <c r="P110" s="120">
        <v>625</v>
      </c>
      <c r="Q110" s="58"/>
      <c r="S110" s="99">
        <v>8636691</v>
      </c>
      <c r="T110" s="99">
        <v>7233905</v>
      </c>
      <c r="U110" s="13">
        <v>43101</v>
      </c>
    </row>
    <row r="111" spans="8:21" ht="31.5" x14ac:dyDescent="0.25">
      <c r="H111" s="91" t="s">
        <v>345</v>
      </c>
      <c r="I111" s="21">
        <v>2</v>
      </c>
      <c r="O111" s="111" t="s">
        <v>125</v>
      </c>
      <c r="P111" s="120">
        <v>1250</v>
      </c>
      <c r="Q111" s="58"/>
      <c r="S111" s="11">
        <v>8659664</v>
      </c>
      <c r="T111" s="11">
        <v>7252110</v>
      </c>
      <c r="U111" s="12">
        <v>43132</v>
      </c>
    </row>
    <row r="112" spans="8:21" x14ac:dyDescent="0.25">
      <c r="H112" s="91" t="s">
        <v>251</v>
      </c>
      <c r="I112" s="21">
        <v>1</v>
      </c>
      <c r="O112" s="111" t="s">
        <v>127</v>
      </c>
      <c r="P112" s="120">
        <v>110</v>
      </c>
      <c r="Q112" s="58" t="s">
        <v>285</v>
      </c>
      <c r="S112" s="11">
        <v>8690151</v>
      </c>
      <c r="T112" s="11">
        <v>7266694</v>
      </c>
      <c r="U112" s="12">
        <v>43160</v>
      </c>
    </row>
    <row r="113" spans="8:24" ht="43.5" customHeight="1" x14ac:dyDescent="0.25">
      <c r="H113" s="91" t="s">
        <v>253</v>
      </c>
      <c r="I113" s="21">
        <v>1</v>
      </c>
      <c r="O113" s="111" t="s">
        <v>435</v>
      </c>
      <c r="P113" s="120">
        <v>0</v>
      </c>
      <c r="Q113" s="58"/>
      <c r="S113" s="11">
        <v>8714954</v>
      </c>
      <c r="T113" s="11">
        <v>7283370</v>
      </c>
      <c r="U113" s="12">
        <v>43191</v>
      </c>
    </row>
    <row r="114" spans="8:24" x14ac:dyDescent="0.25">
      <c r="H114" s="91" t="s">
        <v>254</v>
      </c>
      <c r="I114" s="21">
        <v>2</v>
      </c>
      <c r="J114" s="23" t="s">
        <v>461</v>
      </c>
      <c r="O114" s="182" t="s">
        <v>436</v>
      </c>
      <c r="P114" s="120">
        <v>0</v>
      </c>
      <c r="Q114" s="58"/>
      <c r="S114" s="11">
        <v>8814189</v>
      </c>
      <c r="T114" s="11">
        <v>7296858</v>
      </c>
      <c r="U114" s="12">
        <v>43221</v>
      </c>
    </row>
    <row r="115" spans="8:24" ht="47.25" x14ac:dyDescent="0.25">
      <c r="H115" s="91" t="s">
        <v>587</v>
      </c>
      <c r="I115" s="21">
        <v>2</v>
      </c>
      <c r="J115" s="23" t="s">
        <v>461</v>
      </c>
      <c r="O115" s="111" t="s">
        <v>434</v>
      </c>
      <c r="P115" s="96" t="s">
        <v>528</v>
      </c>
      <c r="Q115" s="58"/>
      <c r="S115" s="11">
        <v>8832081</v>
      </c>
      <c r="T115" s="11">
        <v>7311860</v>
      </c>
      <c r="U115" s="12">
        <v>43252</v>
      </c>
    </row>
    <row r="116" spans="8:24" x14ac:dyDescent="0.25">
      <c r="H116" s="91" t="s">
        <v>255</v>
      </c>
      <c r="I116" s="21">
        <v>2</v>
      </c>
      <c r="J116" s="23" t="s">
        <v>461</v>
      </c>
      <c r="O116" s="111" t="s">
        <v>128</v>
      </c>
      <c r="P116" s="120">
        <v>175</v>
      </c>
      <c r="Q116" s="58" t="s">
        <v>286</v>
      </c>
      <c r="S116" s="11">
        <v>8860370</v>
      </c>
      <c r="T116" s="11">
        <v>7326427</v>
      </c>
      <c r="U116" s="12">
        <v>43282</v>
      </c>
    </row>
    <row r="117" spans="8:24" x14ac:dyDescent="0.25">
      <c r="H117" s="91" t="s">
        <v>256</v>
      </c>
      <c r="I117" s="21">
        <v>2</v>
      </c>
      <c r="J117" s="23" t="s">
        <v>461</v>
      </c>
      <c r="O117" s="111" t="s">
        <v>130</v>
      </c>
      <c r="P117" s="120">
        <v>450</v>
      </c>
      <c r="Q117" s="58"/>
      <c r="S117" s="11">
        <v>8892824</v>
      </c>
      <c r="T117" s="11">
        <v>7340176</v>
      </c>
      <c r="U117" s="12">
        <v>43313</v>
      </c>
    </row>
    <row r="118" spans="8:24" x14ac:dyDescent="0.25">
      <c r="H118" s="91" t="s">
        <v>257</v>
      </c>
      <c r="I118" s="21">
        <v>2</v>
      </c>
      <c r="J118" s="23" t="s">
        <v>461</v>
      </c>
      <c r="O118" s="111" t="s">
        <v>131</v>
      </c>
      <c r="P118" s="136" t="s">
        <v>621</v>
      </c>
      <c r="Q118" s="58" t="s">
        <v>285</v>
      </c>
      <c r="S118" s="11">
        <v>8916053</v>
      </c>
      <c r="T118" s="11">
        <v>7355242</v>
      </c>
      <c r="U118" s="12">
        <v>43344</v>
      </c>
    </row>
    <row r="119" spans="8:24" x14ac:dyDescent="0.25">
      <c r="H119" s="91" t="s">
        <v>417</v>
      </c>
      <c r="I119" s="21">
        <v>5</v>
      </c>
      <c r="J119" s="23" t="s">
        <v>633</v>
      </c>
      <c r="O119" s="111" t="s">
        <v>133</v>
      </c>
      <c r="P119" s="136" t="s">
        <v>606</v>
      </c>
      <c r="Q119" s="58"/>
      <c r="S119" s="11">
        <v>8936570</v>
      </c>
      <c r="T119" s="11">
        <v>7367794</v>
      </c>
      <c r="U119" s="12">
        <v>43374</v>
      </c>
    </row>
    <row r="120" spans="8:24" x14ac:dyDescent="0.25">
      <c r="H120" s="91" t="s">
        <v>418</v>
      </c>
      <c r="I120" s="21">
        <v>5</v>
      </c>
      <c r="J120" s="23" t="s">
        <v>633</v>
      </c>
      <c r="O120" s="111" t="s">
        <v>134</v>
      </c>
      <c r="P120" s="136" t="s">
        <v>606</v>
      </c>
      <c r="Q120" s="58"/>
      <c r="S120" s="11">
        <v>8969176</v>
      </c>
      <c r="T120" s="11">
        <v>7380703</v>
      </c>
      <c r="U120" s="12">
        <v>43405</v>
      </c>
    </row>
    <row r="121" spans="8:24" ht="48" thickBot="1" x14ac:dyDescent="0.3">
      <c r="H121" s="91" t="s">
        <v>419</v>
      </c>
      <c r="I121" s="21">
        <v>5</v>
      </c>
      <c r="J121" s="23" t="s">
        <v>633</v>
      </c>
      <c r="O121" s="135" t="s">
        <v>135</v>
      </c>
      <c r="P121" s="179" t="s">
        <v>622</v>
      </c>
      <c r="Q121" s="58" t="s">
        <v>285</v>
      </c>
      <c r="S121" s="176">
        <v>8990608</v>
      </c>
      <c r="T121" s="176">
        <v>7395519</v>
      </c>
      <c r="U121" s="177">
        <v>43435</v>
      </c>
    </row>
    <row r="122" spans="8:24" ht="47.25" x14ac:dyDescent="0.25">
      <c r="H122" s="91" t="s">
        <v>258</v>
      </c>
      <c r="I122" s="21">
        <v>1</v>
      </c>
      <c r="O122" s="135" t="s">
        <v>137</v>
      </c>
      <c r="P122" s="178" t="s">
        <v>525</v>
      </c>
      <c r="Q122" s="58"/>
      <c r="S122" s="99">
        <v>9024569</v>
      </c>
      <c r="T122" s="99">
        <v>7407718</v>
      </c>
      <c r="U122" s="13">
        <v>43466</v>
      </c>
    </row>
    <row r="123" spans="8:24" ht="29.45" customHeight="1" x14ac:dyDescent="0.25">
      <c r="H123" s="91" t="s">
        <v>519</v>
      </c>
      <c r="I123" s="21">
        <v>1</v>
      </c>
      <c r="O123" s="111" t="s">
        <v>410</v>
      </c>
      <c r="P123" s="127" t="s">
        <v>411</v>
      </c>
      <c r="Q123" s="58"/>
      <c r="S123" s="11">
        <v>9042871</v>
      </c>
      <c r="T123" s="11">
        <v>7419685</v>
      </c>
      <c r="U123" s="14">
        <v>43497</v>
      </c>
    </row>
    <row r="124" spans="8:24" ht="31.5" x14ac:dyDescent="0.25">
      <c r="H124" s="91" t="s">
        <v>259</v>
      </c>
      <c r="I124" s="21">
        <v>0</v>
      </c>
      <c r="O124" s="111" t="s">
        <v>407</v>
      </c>
      <c r="P124" s="127" t="s">
        <v>411</v>
      </c>
      <c r="Q124" s="58"/>
      <c r="S124" s="11">
        <v>9059019</v>
      </c>
      <c r="T124" s="11">
        <v>7429489</v>
      </c>
      <c r="U124" s="14">
        <v>43525</v>
      </c>
    </row>
    <row r="125" spans="8:24" ht="26.45" customHeight="1" x14ac:dyDescent="0.25">
      <c r="H125" s="91" t="s">
        <v>382</v>
      </c>
      <c r="I125" s="21">
        <v>1</v>
      </c>
      <c r="O125" s="182" t="s">
        <v>366</v>
      </c>
      <c r="P125" s="120">
        <v>250</v>
      </c>
      <c r="Q125" s="58"/>
      <c r="S125" s="104">
        <v>9077092</v>
      </c>
      <c r="T125" s="105">
        <v>7443104</v>
      </c>
      <c r="U125" s="14">
        <v>43556</v>
      </c>
    </row>
    <row r="126" spans="8:24" x14ac:dyDescent="0.25">
      <c r="H126" s="91" t="s">
        <v>383</v>
      </c>
      <c r="I126" s="167">
        <v>1</v>
      </c>
      <c r="O126" s="111" t="s">
        <v>361</v>
      </c>
      <c r="P126" s="194">
        <v>1080</v>
      </c>
      <c r="Q126" s="58"/>
      <c r="S126" s="11">
        <v>9097500</v>
      </c>
      <c r="T126" s="11">
        <v>7455411</v>
      </c>
      <c r="U126" s="14">
        <v>43586</v>
      </c>
    </row>
    <row r="127" spans="8:24" x14ac:dyDescent="0.25">
      <c r="H127" s="91" t="s">
        <v>384</v>
      </c>
      <c r="I127" s="167">
        <v>1</v>
      </c>
      <c r="O127" s="182" t="s">
        <v>365</v>
      </c>
      <c r="P127" s="112">
        <v>250</v>
      </c>
      <c r="Q127" s="58"/>
      <c r="S127" s="11">
        <v>9119608</v>
      </c>
      <c r="T127" s="11">
        <v>7468518</v>
      </c>
      <c r="U127" s="14">
        <v>43617</v>
      </c>
      <c r="W127" s="201" t="s">
        <v>483</v>
      </c>
      <c r="X127" s="201"/>
    </row>
    <row r="128" spans="8:24" x14ac:dyDescent="0.25">
      <c r="H128" s="91" t="s">
        <v>385</v>
      </c>
      <c r="I128" s="167">
        <v>1</v>
      </c>
      <c r="O128" s="111" t="s">
        <v>362</v>
      </c>
      <c r="P128" s="194">
        <v>490</v>
      </c>
      <c r="Q128" s="58"/>
      <c r="S128" s="11">
        <v>9140285</v>
      </c>
      <c r="T128" s="11">
        <v>7482118</v>
      </c>
      <c r="U128" s="14">
        <v>43647</v>
      </c>
    </row>
    <row r="129" spans="8:21" x14ac:dyDescent="0.25">
      <c r="H129" s="91" t="s">
        <v>260</v>
      </c>
      <c r="I129" s="21">
        <v>1</v>
      </c>
      <c r="O129" s="111" t="s">
        <v>139</v>
      </c>
      <c r="P129" s="194">
        <v>490</v>
      </c>
      <c r="Q129" s="58"/>
      <c r="S129" s="11">
        <v>9161181</v>
      </c>
      <c r="T129" s="11">
        <v>7494651</v>
      </c>
      <c r="U129" s="14">
        <v>43678</v>
      </c>
    </row>
    <row r="130" spans="8:21" x14ac:dyDescent="0.25">
      <c r="H130" s="91" t="s">
        <v>261</v>
      </c>
      <c r="I130" s="21">
        <v>1</v>
      </c>
      <c r="O130" s="181" t="s">
        <v>140</v>
      </c>
      <c r="P130" s="112">
        <v>250</v>
      </c>
      <c r="Q130" s="58"/>
      <c r="S130" s="11">
        <v>9184632</v>
      </c>
      <c r="T130" s="11">
        <v>7508919</v>
      </c>
      <c r="U130" s="14">
        <v>43709</v>
      </c>
    </row>
    <row r="131" spans="8:21" x14ac:dyDescent="0.25">
      <c r="H131" s="91" t="s">
        <v>262</v>
      </c>
      <c r="I131" s="21">
        <v>1</v>
      </c>
      <c r="O131" s="111" t="s">
        <v>141</v>
      </c>
      <c r="P131" s="112">
        <v>1080</v>
      </c>
      <c r="Q131" s="58"/>
      <c r="S131" s="11">
        <v>9207713</v>
      </c>
      <c r="T131" s="11">
        <v>7521879</v>
      </c>
      <c r="U131" s="14">
        <v>43739</v>
      </c>
    </row>
    <row r="132" spans="8:21" x14ac:dyDescent="0.25">
      <c r="H132" s="91" t="s">
        <v>335</v>
      </c>
      <c r="I132" s="21">
        <v>2</v>
      </c>
      <c r="O132" s="111" t="s">
        <v>212</v>
      </c>
      <c r="P132" s="194">
        <v>2188</v>
      </c>
      <c r="Q132" s="58"/>
      <c r="S132" s="11">
        <v>9233806</v>
      </c>
      <c r="T132" s="11">
        <v>7535301</v>
      </c>
      <c r="U132" s="14">
        <v>43770</v>
      </c>
    </row>
    <row r="133" spans="8:21" ht="19.149999999999999" customHeight="1" thickBot="1" x14ac:dyDescent="0.3">
      <c r="H133" s="91" t="s">
        <v>574</v>
      </c>
      <c r="I133" s="21">
        <v>2</v>
      </c>
      <c r="O133" s="135" t="s">
        <v>491</v>
      </c>
      <c r="P133" s="97" t="s">
        <v>526</v>
      </c>
      <c r="Q133" s="58"/>
      <c r="S133" s="176">
        <v>9267095</v>
      </c>
      <c r="T133" s="176">
        <v>7547328</v>
      </c>
      <c r="U133" s="175">
        <v>43800</v>
      </c>
    </row>
    <row r="134" spans="8:21" ht="20.45" customHeight="1" x14ac:dyDescent="0.25">
      <c r="O134" s="82" t="s">
        <v>142</v>
      </c>
      <c r="P134" s="121">
        <v>950</v>
      </c>
      <c r="Q134" s="58" t="s">
        <v>285</v>
      </c>
      <c r="S134" s="171">
        <v>9389233</v>
      </c>
      <c r="T134" s="174">
        <v>7560917</v>
      </c>
      <c r="U134" s="13">
        <v>43831</v>
      </c>
    </row>
    <row r="135" spans="8:21" x14ac:dyDescent="0.25">
      <c r="O135" s="182" t="s">
        <v>143</v>
      </c>
      <c r="P135" s="121" t="s">
        <v>623</v>
      </c>
      <c r="Q135" s="58"/>
      <c r="S135" s="104">
        <v>9410743</v>
      </c>
      <c r="T135" s="105">
        <v>7572735</v>
      </c>
      <c r="U135" s="14">
        <v>43862</v>
      </c>
    </row>
    <row r="136" spans="8:21" x14ac:dyDescent="0.25">
      <c r="O136" s="82" t="s">
        <v>144</v>
      </c>
      <c r="P136" s="106" t="s">
        <v>625</v>
      </c>
      <c r="Q136" s="58"/>
      <c r="S136" s="104">
        <v>9424063</v>
      </c>
      <c r="T136" s="105">
        <v>7582587</v>
      </c>
      <c r="U136" s="14">
        <v>43891</v>
      </c>
    </row>
    <row r="137" spans="8:21" ht="21" customHeight="1" x14ac:dyDescent="0.25">
      <c r="O137" s="82" t="s">
        <v>145</v>
      </c>
      <c r="P137" s="121">
        <v>950</v>
      </c>
      <c r="Q137" s="58" t="s">
        <v>285</v>
      </c>
      <c r="S137" s="104">
        <v>9447917</v>
      </c>
      <c r="T137" s="105">
        <v>7596568</v>
      </c>
      <c r="U137" s="14">
        <v>43922</v>
      </c>
    </row>
    <row r="138" spans="8:21" x14ac:dyDescent="0.25">
      <c r="O138" s="182" t="s">
        <v>146</v>
      </c>
      <c r="P138" s="121" t="s">
        <v>623</v>
      </c>
      <c r="Q138" s="58"/>
      <c r="S138" s="104">
        <v>9492568</v>
      </c>
      <c r="T138" s="105">
        <v>7609359</v>
      </c>
      <c r="U138" s="14">
        <v>43952</v>
      </c>
    </row>
    <row r="139" spans="8:21" x14ac:dyDescent="0.25">
      <c r="O139" s="82" t="s">
        <v>147</v>
      </c>
      <c r="P139" s="106" t="s">
        <v>625</v>
      </c>
      <c r="Q139" s="58"/>
      <c r="S139" s="104">
        <v>9516471</v>
      </c>
      <c r="T139" s="105">
        <v>7621860</v>
      </c>
      <c r="U139" s="14">
        <v>43983</v>
      </c>
    </row>
    <row r="140" spans="8:21" ht="48" customHeight="1" x14ac:dyDescent="0.25">
      <c r="O140" s="111" t="s">
        <v>148</v>
      </c>
      <c r="P140" s="120">
        <v>170</v>
      </c>
      <c r="Q140" s="58" t="s">
        <v>285</v>
      </c>
      <c r="S140" s="104">
        <v>9545206</v>
      </c>
      <c r="T140" s="105">
        <v>7636736</v>
      </c>
      <c r="U140" s="14">
        <v>44013</v>
      </c>
    </row>
    <row r="141" spans="8:21" x14ac:dyDescent="0.25">
      <c r="O141" s="111" t="s">
        <v>150</v>
      </c>
      <c r="P141" s="91">
        <v>370</v>
      </c>
      <c r="Q141" s="58"/>
      <c r="S141" s="104">
        <v>9562412</v>
      </c>
      <c r="T141" s="105">
        <v>7652993</v>
      </c>
      <c r="U141" s="14">
        <v>44044</v>
      </c>
    </row>
    <row r="142" spans="8:21" x14ac:dyDescent="0.25">
      <c r="O142" s="111" t="s">
        <v>151</v>
      </c>
      <c r="P142" s="120">
        <v>170</v>
      </c>
      <c r="Q142" s="58" t="s">
        <v>285</v>
      </c>
      <c r="S142" s="104">
        <v>9583482</v>
      </c>
      <c r="T142" s="105">
        <v>7670338</v>
      </c>
      <c r="U142" s="14">
        <v>44075</v>
      </c>
    </row>
    <row r="143" spans="8:21" x14ac:dyDescent="0.25">
      <c r="O143" s="111" t="s">
        <v>153</v>
      </c>
      <c r="P143" s="91">
        <v>375</v>
      </c>
      <c r="Q143" s="58"/>
      <c r="S143" s="104">
        <v>9599406</v>
      </c>
      <c r="T143" s="105">
        <v>7685158</v>
      </c>
      <c r="U143" s="14">
        <v>44105</v>
      </c>
    </row>
    <row r="144" spans="8:21" x14ac:dyDescent="0.25">
      <c r="O144" s="181" t="s">
        <v>357</v>
      </c>
      <c r="P144" s="112">
        <v>250</v>
      </c>
      <c r="Q144" s="58"/>
      <c r="S144" s="104">
        <v>9610783</v>
      </c>
      <c r="T144" s="105">
        <v>7695124</v>
      </c>
      <c r="U144" s="14">
        <v>44136</v>
      </c>
    </row>
    <row r="145" spans="15:25" ht="16.5" thickBot="1" x14ac:dyDescent="0.3">
      <c r="O145" s="181" t="s">
        <v>358</v>
      </c>
      <c r="P145" s="112">
        <v>250</v>
      </c>
      <c r="Q145" s="58"/>
      <c r="S145" s="172">
        <v>10005030</v>
      </c>
      <c r="T145" s="173">
        <v>7713099</v>
      </c>
      <c r="U145" s="175">
        <v>44166</v>
      </c>
    </row>
    <row r="146" spans="15:25" ht="47.25" x14ac:dyDescent="0.25">
      <c r="O146" s="111" t="s">
        <v>359</v>
      </c>
      <c r="P146" s="96" t="s">
        <v>528</v>
      </c>
      <c r="Q146" s="58"/>
      <c r="S146" s="171">
        <v>10030433</v>
      </c>
      <c r="T146" s="174">
        <v>7728238</v>
      </c>
      <c r="U146" s="13">
        <v>44197</v>
      </c>
    </row>
    <row r="147" spans="15:25" x14ac:dyDescent="0.25">
      <c r="O147" s="111" t="s">
        <v>356</v>
      </c>
      <c r="P147" s="112">
        <v>150</v>
      </c>
      <c r="Q147" s="58"/>
      <c r="S147" s="104">
        <v>10073625</v>
      </c>
      <c r="T147" s="105">
        <v>7740289</v>
      </c>
      <c r="U147" s="14">
        <v>44228</v>
      </c>
    </row>
    <row r="148" spans="15:25" x14ac:dyDescent="0.25">
      <c r="O148" s="111" t="s">
        <v>412</v>
      </c>
      <c r="P148" s="112">
        <v>0</v>
      </c>
      <c r="Q148" s="58"/>
      <c r="S148" s="104">
        <v>10095988</v>
      </c>
      <c r="T148" s="105">
        <v>7751802</v>
      </c>
      <c r="U148" s="14">
        <v>44256</v>
      </c>
    </row>
    <row r="149" spans="15:25" x14ac:dyDescent="0.25">
      <c r="O149" s="181" t="s">
        <v>413</v>
      </c>
      <c r="P149" s="112">
        <v>350</v>
      </c>
      <c r="Q149" s="58"/>
      <c r="S149" s="104">
        <v>10133919</v>
      </c>
      <c r="T149" s="105">
        <v>7765055</v>
      </c>
      <c r="U149" s="14">
        <v>44287</v>
      </c>
    </row>
    <row r="150" spans="15:25" x14ac:dyDescent="0.25">
      <c r="O150" s="111" t="s">
        <v>414</v>
      </c>
      <c r="P150" s="112">
        <v>150</v>
      </c>
      <c r="Q150" s="58"/>
      <c r="S150" s="104">
        <v>10153936</v>
      </c>
      <c r="T150" s="105">
        <v>7778735</v>
      </c>
      <c r="U150" s="14">
        <v>44317</v>
      </c>
    </row>
    <row r="151" spans="15:25" ht="47.25" x14ac:dyDescent="0.25">
      <c r="O151" s="111" t="s">
        <v>415</v>
      </c>
      <c r="P151" s="97" t="s">
        <v>528</v>
      </c>
      <c r="Q151" s="58"/>
      <c r="S151" s="104">
        <v>10219606</v>
      </c>
      <c r="T151" s="105">
        <v>7793997</v>
      </c>
      <c r="U151" s="14">
        <v>44348</v>
      </c>
    </row>
    <row r="152" spans="15:25" ht="47.25" x14ac:dyDescent="0.25">
      <c r="O152" s="111" t="s">
        <v>154</v>
      </c>
      <c r="P152" s="97" t="s">
        <v>528</v>
      </c>
      <c r="Q152" s="58"/>
      <c r="S152" s="104">
        <v>10245760</v>
      </c>
      <c r="T152" s="105">
        <v>7808485</v>
      </c>
      <c r="U152" s="14">
        <v>44378</v>
      </c>
      <c r="W152" s="24" t="s">
        <v>542</v>
      </c>
      <c r="X152" s="24" t="s">
        <v>543</v>
      </c>
    </row>
    <row r="153" spans="15:25" ht="20.45" customHeight="1" x14ac:dyDescent="0.25">
      <c r="O153" s="111" t="s">
        <v>334</v>
      </c>
      <c r="P153" s="97" t="s">
        <v>528</v>
      </c>
      <c r="Q153" s="58"/>
      <c r="S153" s="104">
        <v>10273717</v>
      </c>
      <c r="T153" s="105">
        <v>7824413</v>
      </c>
      <c r="U153" s="14">
        <v>44409</v>
      </c>
      <c r="W153" s="58" t="s">
        <v>458</v>
      </c>
      <c r="X153" s="58" t="s">
        <v>459</v>
      </c>
      <c r="Y153" s="168" t="s">
        <v>471</v>
      </c>
    </row>
    <row r="154" spans="15:25" ht="35.450000000000003" customHeight="1" x14ac:dyDescent="0.25">
      <c r="O154" s="111" t="s">
        <v>156</v>
      </c>
      <c r="P154" s="112">
        <v>475</v>
      </c>
      <c r="Q154" s="58"/>
      <c r="S154" s="104">
        <v>10300982</v>
      </c>
      <c r="T154" s="105">
        <v>7839201</v>
      </c>
      <c r="U154" s="14">
        <v>44440</v>
      </c>
      <c r="W154" s="58" t="s">
        <v>462</v>
      </c>
      <c r="X154" s="184" t="s">
        <v>463</v>
      </c>
      <c r="Y154" s="168" t="s">
        <v>470</v>
      </c>
    </row>
    <row r="155" spans="15:25" ht="28.15" customHeight="1" x14ac:dyDescent="0.25">
      <c r="O155" s="111" t="s">
        <v>157</v>
      </c>
      <c r="P155" s="186" t="s">
        <v>525</v>
      </c>
      <c r="Q155" s="58"/>
      <c r="S155" s="164">
        <v>10326833</v>
      </c>
      <c r="T155" s="165">
        <v>7854882</v>
      </c>
      <c r="U155" s="14">
        <v>44470</v>
      </c>
      <c r="W155" s="184" t="s">
        <v>465</v>
      </c>
      <c r="X155" s="184" t="s">
        <v>466</v>
      </c>
      <c r="Y155" s="168" t="s">
        <v>469</v>
      </c>
    </row>
    <row r="156" spans="15:25" ht="17.45" customHeight="1" x14ac:dyDescent="0.25">
      <c r="O156" s="111" t="s">
        <v>395</v>
      </c>
      <c r="P156" s="112">
        <v>175</v>
      </c>
      <c r="Q156" s="58"/>
      <c r="S156" s="104">
        <v>10355627</v>
      </c>
      <c r="T156" s="105">
        <v>7867473</v>
      </c>
      <c r="U156" s="14">
        <v>44501</v>
      </c>
      <c r="W156" s="184" t="s">
        <v>474</v>
      </c>
      <c r="X156" s="184" t="s">
        <v>467</v>
      </c>
      <c r="Y156" s="168" t="s">
        <v>468</v>
      </c>
    </row>
    <row r="157" spans="15:25" ht="24.6" customHeight="1" thickBot="1" x14ac:dyDescent="0.3">
      <c r="O157" s="181" t="s">
        <v>396</v>
      </c>
      <c r="P157" s="112">
        <v>0</v>
      </c>
      <c r="Q157" s="58"/>
      <c r="S157" s="172">
        <v>10378865</v>
      </c>
      <c r="T157" s="173">
        <v>7879799</v>
      </c>
      <c r="U157" s="175">
        <v>44531</v>
      </c>
      <c r="W157" s="184" t="s">
        <v>475</v>
      </c>
      <c r="X157" s="184" t="s">
        <v>473</v>
      </c>
      <c r="Y157" s="168" t="s">
        <v>477</v>
      </c>
    </row>
    <row r="158" spans="15:25" x14ac:dyDescent="0.25">
      <c r="O158" s="181" t="s">
        <v>397</v>
      </c>
      <c r="P158" s="112">
        <v>250</v>
      </c>
      <c r="Q158" s="58"/>
      <c r="S158" s="171">
        <v>10406839</v>
      </c>
      <c r="T158" s="174">
        <v>7894583</v>
      </c>
      <c r="U158" s="13">
        <v>44562</v>
      </c>
      <c r="W158" s="184" t="s">
        <v>476</v>
      </c>
      <c r="X158" s="184" t="s">
        <v>484</v>
      </c>
      <c r="Y158" s="168" t="s">
        <v>478</v>
      </c>
    </row>
    <row r="159" spans="15:25" x14ac:dyDescent="0.25">
      <c r="O159" s="111" t="s">
        <v>398</v>
      </c>
      <c r="P159" s="112">
        <v>125</v>
      </c>
      <c r="Q159" s="58"/>
      <c r="S159" s="104">
        <v>10435122</v>
      </c>
      <c r="T159" s="105">
        <v>7908065</v>
      </c>
      <c r="U159" s="14">
        <v>44593</v>
      </c>
      <c r="W159" s="184" t="s">
        <v>482</v>
      </c>
      <c r="X159" s="184" t="s">
        <v>485</v>
      </c>
      <c r="Y159" s="168" t="s">
        <v>479</v>
      </c>
    </row>
    <row r="160" spans="15:25" ht="28.5" x14ac:dyDescent="0.25">
      <c r="O160" s="111" t="s">
        <v>160</v>
      </c>
      <c r="P160" s="193" t="s">
        <v>626</v>
      </c>
      <c r="Q160" s="58"/>
      <c r="S160" s="104">
        <v>10465920</v>
      </c>
      <c r="T160" s="105">
        <v>7921776</v>
      </c>
      <c r="U160" s="14">
        <v>44621</v>
      </c>
      <c r="W160" s="184" t="s">
        <v>481</v>
      </c>
      <c r="X160" s="184" t="s">
        <v>486</v>
      </c>
      <c r="Y160" s="168" t="s">
        <v>480</v>
      </c>
    </row>
    <row r="161" spans="15:25" ht="28.5" x14ac:dyDescent="0.25">
      <c r="O161" s="111" t="s">
        <v>360</v>
      </c>
      <c r="P161" s="193" t="s">
        <v>627</v>
      </c>
      <c r="Q161" s="58"/>
      <c r="S161" s="104">
        <v>10501939</v>
      </c>
      <c r="T161" s="105">
        <v>7939817</v>
      </c>
      <c r="U161" s="14">
        <v>44652</v>
      </c>
      <c r="W161" s="184" t="s">
        <v>489</v>
      </c>
      <c r="X161" s="184" t="s">
        <v>487</v>
      </c>
      <c r="Y161" s="168" t="s">
        <v>488</v>
      </c>
    </row>
    <row r="162" spans="15:25" x14ac:dyDescent="0.25">
      <c r="O162" s="111" t="s">
        <v>112</v>
      </c>
      <c r="P162" s="112">
        <v>220</v>
      </c>
      <c r="Q162" s="58"/>
      <c r="S162" s="104">
        <v>10524290</v>
      </c>
      <c r="T162" s="105">
        <v>7953970</v>
      </c>
      <c r="U162" s="14">
        <v>44682</v>
      </c>
      <c r="W162" s="3" t="s">
        <v>501</v>
      </c>
      <c r="X162" s="3" t="s">
        <v>502</v>
      </c>
      <c r="Y162" s="170" t="s">
        <v>492</v>
      </c>
    </row>
    <row r="163" spans="15:25" x14ac:dyDescent="0.25">
      <c r="O163" s="111" t="s">
        <v>113</v>
      </c>
      <c r="P163" s="112">
        <v>435</v>
      </c>
      <c r="Q163" s="58"/>
      <c r="S163" s="104">
        <v>10548705</v>
      </c>
      <c r="T163" s="105">
        <v>7970395</v>
      </c>
      <c r="U163" s="14">
        <v>44713</v>
      </c>
      <c r="W163" s="3" t="s">
        <v>504</v>
      </c>
      <c r="X163" s="3" t="s">
        <v>503</v>
      </c>
      <c r="Y163" s="170" t="s">
        <v>493</v>
      </c>
    </row>
    <row r="164" spans="15:25" x14ac:dyDescent="0.25">
      <c r="O164" s="111" t="s">
        <v>346</v>
      </c>
      <c r="P164" s="112">
        <v>220</v>
      </c>
      <c r="Q164" s="58" t="s">
        <v>285</v>
      </c>
      <c r="S164" s="104">
        <v>10580148</v>
      </c>
      <c r="T164" s="105">
        <v>7986530</v>
      </c>
      <c r="U164" s="14">
        <v>44743</v>
      </c>
      <c r="W164" s="3" t="s">
        <v>506</v>
      </c>
      <c r="X164" s="3" t="s">
        <v>505</v>
      </c>
      <c r="Y164" s="170" t="s">
        <v>494</v>
      </c>
    </row>
    <row r="165" spans="15:25" x14ac:dyDescent="0.25">
      <c r="O165" s="111" t="s">
        <v>347</v>
      </c>
      <c r="P165" s="112">
        <v>220</v>
      </c>
      <c r="Q165" s="58" t="s">
        <v>285</v>
      </c>
      <c r="S165" s="104">
        <v>10606543</v>
      </c>
      <c r="T165" s="105">
        <v>8001920</v>
      </c>
      <c r="U165" s="14">
        <v>44774</v>
      </c>
      <c r="W165" s="3" t="s">
        <v>507</v>
      </c>
      <c r="X165" s="3" t="s">
        <v>508</v>
      </c>
      <c r="Y165" s="170" t="s">
        <v>495</v>
      </c>
    </row>
    <row r="166" spans="15:25" x14ac:dyDescent="0.25">
      <c r="O166" s="111" t="s">
        <v>348</v>
      </c>
      <c r="P166" s="112">
        <v>435</v>
      </c>
      <c r="Q166" s="58"/>
      <c r="S166" s="104">
        <v>10628010</v>
      </c>
      <c r="T166" s="105">
        <v>12002460</v>
      </c>
      <c r="U166" s="14">
        <v>44805</v>
      </c>
      <c r="W166" s="3" t="s">
        <v>510</v>
      </c>
      <c r="X166" s="3" t="s">
        <v>509</v>
      </c>
      <c r="Y166" s="170" t="s">
        <v>496</v>
      </c>
    </row>
    <row r="167" spans="15:25" x14ac:dyDescent="0.25">
      <c r="O167" s="111" t="s">
        <v>349</v>
      </c>
      <c r="P167" s="112">
        <v>435</v>
      </c>
      <c r="Q167" s="58"/>
      <c r="S167" s="104">
        <v>10657535</v>
      </c>
      <c r="T167" s="105">
        <v>12021305</v>
      </c>
      <c r="U167" s="14">
        <v>44835</v>
      </c>
      <c r="W167" s="3" t="s">
        <v>512</v>
      </c>
      <c r="X167" s="3" t="s">
        <v>511</v>
      </c>
      <c r="Y167" s="170" t="s">
        <v>497</v>
      </c>
    </row>
    <row r="168" spans="15:25" x14ac:dyDescent="0.25">
      <c r="O168" s="111" t="s">
        <v>377</v>
      </c>
      <c r="P168" s="112">
        <v>125</v>
      </c>
      <c r="Q168" s="58"/>
      <c r="S168" s="104">
        <v>10684297</v>
      </c>
      <c r="T168" s="105">
        <v>12033723</v>
      </c>
      <c r="U168" s="14">
        <v>44866</v>
      </c>
      <c r="W168" s="3" t="s">
        <v>514</v>
      </c>
      <c r="X168" s="3" t="s">
        <v>513</v>
      </c>
      <c r="Y168" s="170" t="s">
        <v>498</v>
      </c>
    </row>
    <row r="169" spans="15:25" ht="16.5" thickBot="1" x14ac:dyDescent="0.3">
      <c r="O169" s="111" t="s">
        <v>378</v>
      </c>
      <c r="P169" s="112">
        <v>245</v>
      </c>
      <c r="Q169" s="58"/>
      <c r="S169" s="172">
        <v>10710150</v>
      </c>
      <c r="T169" s="173">
        <v>12050160</v>
      </c>
      <c r="U169" s="175">
        <v>44896</v>
      </c>
      <c r="W169" s="3" t="s">
        <v>518</v>
      </c>
      <c r="X169" s="3" t="s">
        <v>516</v>
      </c>
      <c r="Y169" s="170" t="s">
        <v>499</v>
      </c>
    </row>
    <row r="170" spans="15:25" x14ac:dyDescent="0.25">
      <c r="O170" s="111" t="s">
        <v>379</v>
      </c>
      <c r="P170" s="112">
        <v>125</v>
      </c>
      <c r="Q170" s="58"/>
      <c r="S170" s="171">
        <v>10935303</v>
      </c>
      <c r="T170" s="174">
        <v>12062074</v>
      </c>
      <c r="U170" s="13">
        <v>44927</v>
      </c>
      <c r="W170" s="3" t="s">
        <v>517</v>
      </c>
      <c r="X170" s="3" t="s">
        <v>515</v>
      </c>
      <c r="Y170" s="170" t="s">
        <v>500</v>
      </c>
    </row>
    <row r="171" spans="15:25" ht="31.5" x14ac:dyDescent="0.25">
      <c r="O171" s="135" t="s">
        <v>161</v>
      </c>
      <c r="P171" s="97" t="s">
        <v>526</v>
      </c>
      <c r="Q171" s="58"/>
      <c r="S171" s="171">
        <v>10758652</v>
      </c>
      <c r="T171" s="174">
        <v>12076619</v>
      </c>
      <c r="U171" s="14">
        <v>44958</v>
      </c>
      <c r="W171" s="3" t="s">
        <v>522</v>
      </c>
      <c r="X171" s="3" t="s">
        <v>523</v>
      </c>
      <c r="Y171" s="170" t="s">
        <v>530</v>
      </c>
    </row>
    <row r="172" spans="15:25" ht="63" x14ac:dyDescent="0.25">
      <c r="O172" s="111" t="s">
        <v>162</v>
      </c>
      <c r="P172" s="120" t="s">
        <v>612</v>
      </c>
      <c r="Q172" s="58"/>
      <c r="S172" s="171">
        <v>10800000</v>
      </c>
      <c r="T172" s="174">
        <v>12087494</v>
      </c>
      <c r="U172" s="14">
        <v>44986</v>
      </c>
      <c r="W172" s="3" t="s">
        <v>521</v>
      </c>
      <c r="X172" s="3" t="s">
        <v>520</v>
      </c>
      <c r="Y172" s="170" t="s">
        <v>531</v>
      </c>
    </row>
    <row r="173" spans="15:25" ht="63" x14ac:dyDescent="0.25">
      <c r="O173" s="78" t="s">
        <v>368</v>
      </c>
      <c r="P173" s="120" t="s">
        <v>613</v>
      </c>
      <c r="Q173" s="58"/>
      <c r="S173" s="104">
        <v>10902264</v>
      </c>
      <c r="T173" s="174">
        <v>12099199</v>
      </c>
      <c r="U173" s="14">
        <v>45017</v>
      </c>
      <c r="W173" s="3" t="s">
        <v>529</v>
      </c>
      <c r="X173" s="3" t="s">
        <v>533</v>
      </c>
      <c r="Y173" s="170" t="s">
        <v>532</v>
      </c>
    </row>
    <row r="174" spans="15:25" ht="48.6" customHeight="1" x14ac:dyDescent="0.25">
      <c r="O174" s="78" t="s">
        <v>369</v>
      </c>
      <c r="P174" s="120" t="s">
        <v>614</v>
      </c>
      <c r="Q174" s="58"/>
      <c r="R174" s="1"/>
      <c r="S174" s="104">
        <v>10921038</v>
      </c>
      <c r="T174" s="174">
        <v>12018285</v>
      </c>
      <c r="U174" s="14">
        <v>45047</v>
      </c>
      <c r="W174" s="3" t="s">
        <v>535</v>
      </c>
      <c r="X174" s="3" t="s">
        <v>536</v>
      </c>
      <c r="Y174" s="170" t="s">
        <v>537</v>
      </c>
    </row>
    <row r="175" spans="15:25" ht="63" x14ac:dyDescent="0.25">
      <c r="O175" s="78" t="s">
        <v>370</v>
      </c>
      <c r="P175" s="120" t="s">
        <v>578</v>
      </c>
      <c r="Q175" s="58"/>
      <c r="S175" s="104">
        <v>10945441</v>
      </c>
      <c r="T175" s="174">
        <v>12120170</v>
      </c>
      <c r="U175" s="14">
        <v>45078</v>
      </c>
      <c r="W175" s="3" t="s">
        <v>539</v>
      </c>
      <c r="X175" s="3" t="s">
        <v>538</v>
      </c>
      <c r="Y175" s="170" t="s">
        <v>540</v>
      </c>
    </row>
    <row r="176" spans="15:25" ht="47.25" x14ac:dyDescent="0.25">
      <c r="O176" s="78" t="s">
        <v>164</v>
      </c>
      <c r="P176" s="120" t="s">
        <v>611</v>
      </c>
      <c r="Q176" s="58"/>
      <c r="S176" s="104">
        <v>10966187</v>
      </c>
      <c r="T176" s="174">
        <v>12133679</v>
      </c>
      <c r="U176" s="14">
        <v>45108</v>
      </c>
      <c r="W176" s="3" t="s">
        <v>544</v>
      </c>
      <c r="X176" s="3" t="s">
        <v>545</v>
      </c>
      <c r="Y176" s="170" t="s">
        <v>541</v>
      </c>
    </row>
    <row r="177" spans="15:25" x14ac:dyDescent="0.25">
      <c r="O177" s="78" t="s">
        <v>165</v>
      </c>
      <c r="P177" s="120">
        <v>472</v>
      </c>
      <c r="Q177" s="58"/>
      <c r="S177" s="104">
        <v>10983125</v>
      </c>
      <c r="T177" s="174">
        <v>12145450</v>
      </c>
      <c r="U177" s="14">
        <v>45139</v>
      </c>
      <c r="W177" s="3" t="s">
        <v>548</v>
      </c>
      <c r="X177" s="3" t="s">
        <v>549</v>
      </c>
      <c r="Y177" s="170" t="s">
        <v>555</v>
      </c>
    </row>
    <row r="178" spans="15:25" ht="47.25" x14ac:dyDescent="0.25">
      <c r="O178" s="78" t="s">
        <v>167</v>
      </c>
      <c r="P178" s="188" t="s">
        <v>579</v>
      </c>
      <c r="Q178" s="58"/>
      <c r="S178" s="104">
        <v>11005111</v>
      </c>
      <c r="T178" s="174">
        <v>12155216</v>
      </c>
      <c r="U178" s="14">
        <v>45170</v>
      </c>
      <c r="W178" s="3" t="s">
        <v>551</v>
      </c>
      <c r="X178" s="3" t="s">
        <v>552</v>
      </c>
      <c r="Y178" s="170" t="s">
        <v>556</v>
      </c>
    </row>
    <row r="179" spans="15:25" x14ac:dyDescent="0.25">
      <c r="O179" s="78" t="s">
        <v>374</v>
      </c>
      <c r="P179" s="112">
        <v>260</v>
      </c>
      <c r="Q179" s="58"/>
      <c r="S179" s="104">
        <v>11025902</v>
      </c>
      <c r="T179" s="174">
        <v>12168186</v>
      </c>
      <c r="U179" s="14">
        <v>45200</v>
      </c>
      <c r="W179" s="3" t="s">
        <v>553</v>
      </c>
      <c r="X179" s="3" t="s">
        <v>554</v>
      </c>
      <c r="Y179" s="170" t="s">
        <v>557</v>
      </c>
    </row>
    <row r="180" spans="15:25" x14ac:dyDescent="0.25">
      <c r="O180" s="78" t="s">
        <v>372</v>
      </c>
      <c r="P180" s="112">
        <v>250</v>
      </c>
      <c r="Q180" s="58"/>
      <c r="S180" s="104">
        <v>11040247</v>
      </c>
      <c r="T180" s="174">
        <v>12180569</v>
      </c>
      <c r="U180" s="14">
        <v>45231</v>
      </c>
      <c r="W180" s="3" t="s">
        <v>560</v>
      </c>
      <c r="X180" s="3" t="s">
        <v>561</v>
      </c>
      <c r="Y180" s="170" t="s">
        <v>564</v>
      </c>
    </row>
    <row r="181" spans="15:25" ht="32.25" thickBot="1" x14ac:dyDescent="0.3">
      <c r="O181" s="78" t="s">
        <v>170</v>
      </c>
      <c r="P181" s="187" t="s">
        <v>526</v>
      </c>
      <c r="Q181" s="58"/>
      <c r="S181" s="172">
        <v>11063907</v>
      </c>
      <c r="T181" s="173">
        <v>12192853</v>
      </c>
      <c r="U181" s="175">
        <v>45261</v>
      </c>
      <c r="W181" s="3" t="s">
        <v>563</v>
      </c>
      <c r="X181" s="3" t="s">
        <v>566</v>
      </c>
      <c r="Y181" s="170" t="s">
        <v>565</v>
      </c>
    </row>
    <row r="182" spans="15:25" ht="31.5" x14ac:dyDescent="0.25">
      <c r="O182" s="135" t="s">
        <v>171</v>
      </c>
      <c r="P182" s="97" t="s">
        <v>526</v>
      </c>
      <c r="Q182" s="58"/>
      <c r="S182" s="171">
        <v>11085902</v>
      </c>
      <c r="T182" s="174">
        <v>12205655</v>
      </c>
      <c r="U182" s="185">
        <v>45292</v>
      </c>
      <c r="W182" s="3" t="s">
        <v>568</v>
      </c>
      <c r="X182" s="3" t="s">
        <v>567</v>
      </c>
      <c r="Y182" s="170" t="s">
        <v>571</v>
      </c>
    </row>
    <row r="183" spans="15:25" x14ac:dyDescent="0.25">
      <c r="O183" s="78" t="s">
        <v>373</v>
      </c>
      <c r="P183" s="112">
        <v>275</v>
      </c>
      <c r="Q183" s="58"/>
      <c r="S183" s="171">
        <v>11101317</v>
      </c>
      <c r="T183" s="174">
        <v>12216794</v>
      </c>
      <c r="U183" s="14">
        <v>45323</v>
      </c>
      <c r="W183" s="3" t="s">
        <v>570</v>
      </c>
      <c r="X183" s="3" t="s">
        <v>569</v>
      </c>
      <c r="Y183" s="170" t="s">
        <v>572</v>
      </c>
    </row>
    <row r="184" spans="15:25" x14ac:dyDescent="0.25">
      <c r="O184" s="78" t="s">
        <v>400</v>
      </c>
      <c r="P184" s="112">
        <v>105</v>
      </c>
      <c r="Q184" s="58"/>
      <c r="S184" s="171">
        <v>11128180</v>
      </c>
      <c r="T184" s="174">
        <v>12228857</v>
      </c>
      <c r="U184" s="14">
        <v>45352</v>
      </c>
      <c r="W184" s="3" t="s">
        <v>576</v>
      </c>
      <c r="X184" s="3" t="s">
        <v>575</v>
      </c>
      <c r="Y184" s="170" t="s">
        <v>577</v>
      </c>
    </row>
    <row r="185" spans="15:25" ht="47.25" x14ac:dyDescent="0.25">
      <c r="O185" s="78" t="s">
        <v>173</v>
      </c>
      <c r="P185" s="96" t="s">
        <v>528</v>
      </c>
      <c r="Q185" s="58"/>
      <c r="S185" s="104">
        <v>11151922</v>
      </c>
      <c r="T185" s="105">
        <v>12239872</v>
      </c>
      <c r="U185" s="185">
        <v>45383</v>
      </c>
      <c r="W185" s="3" t="s">
        <v>580</v>
      </c>
      <c r="X185" s="3" t="s">
        <v>581</v>
      </c>
      <c r="Y185" s="170" t="s">
        <v>582</v>
      </c>
    </row>
    <row r="186" spans="15:25" ht="47.25" x14ac:dyDescent="0.25">
      <c r="O186" s="78" t="s">
        <v>558</v>
      </c>
      <c r="P186" s="96" t="s">
        <v>559</v>
      </c>
      <c r="Q186" s="58"/>
      <c r="S186" s="104">
        <v>11181169</v>
      </c>
      <c r="T186" s="105">
        <v>12250614</v>
      </c>
      <c r="U186" s="14">
        <v>45413</v>
      </c>
      <c r="W186" s="3" t="s">
        <v>583</v>
      </c>
      <c r="X186" s="3" t="s">
        <v>584</v>
      </c>
      <c r="Y186" s="170" t="s">
        <v>595</v>
      </c>
    </row>
    <row r="187" spans="15:25" x14ac:dyDescent="0.25">
      <c r="O187" s="78" t="s">
        <v>402</v>
      </c>
      <c r="P187" s="120">
        <v>105</v>
      </c>
      <c r="Q187" s="58"/>
      <c r="S187" s="104">
        <v>11212584</v>
      </c>
      <c r="T187" s="105">
        <v>12258495</v>
      </c>
      <c r="U187" s="14">
        <v>45444</v>
      </c>
      <c r="W187" s="3" t="s">
        <v>589</v>
      </c>
      <c r="X187" s="3" t="s">
        <v>588</v>
      </c>
      <c r="Y187" s="170" t="s">
        <v>596</v>
      </c>
    </row>
    <row r="188" spans="15:25" x14ac:dyDescent="0.25">
      <c r="O188" s="78" t="s">
        <v>401</v>
      </c>
      <c r="P188" s="120">
        <v>105</v>
      </c>
      <c r="Q188" s="58"/>
      <c r="S188" s="104">
        <v>11245268</v>
      </c>
      <c r="T188" s="105">
        <v>12264663</v>
      </c>
      <c r="U188" s="14">
        <v>45474</v>
      </c>
      <c r="W188" s="3" t="s">
        <v>590</v>
      </c>
      <c r="X188" s="3" t="s">
        <v>591</v>
      </c>
      <c r="Y188" s="170" t="s">
        <v>597</v>
      </c>
    </row>
    <row r="189" spans="15:25" x14ac:dyDescent="0.25">
      <c r="O189" s="78" t="s">
        <v>174</v>
      </c>
      <c r="P189" s="120">
        <v>219</v>
      </c>
      <c r="Q189" s="58"/>
      <c r="S189" s="104">
        <v>11281690</v>
      </c>
      <c r="T189" s="105">
        <v>12269343</v>
      </c>
      <c r="U189" s="185">
        <v>45505</v>
      </c>
      <c r="W189" s="3" t="s">
        <v>592</v>
      </c>
      <c r="X189" s="3" t="s">
        <v>593</v>
      </c>
      <c r="Y189" s="170" t="s">
        <v>598</v>
      </c>
    </row>
    <row r="190" spans="15:25" x14ac:dyDescent="0.25">
      <c r="O190" s="78" t="s">
        <v>175</v>
      </c>
      <c r="P190" s="120">
        <v>110</v>
      </c>
      <c r="Q190" s="58" t="s">
        <v>286</v>
      </c>
      <c r="S190" s="104">
        <v>11315867</v>
      </c>
      <c r="T190" s="105">
        <v>12271701</v>
      </c>
      <c r="U190" s="14">
        <v>45536</v>
      </c>
      <c r="W190" s="3" t="s">
        <v>600</v>
      </c>
      <c r="X190" s="3" t="s">
        <v>594</v>
      </c>
      <c r="Y190" s="170" t="s">
        <v>599</v>
      </c>
    </row>
    <row r="191" spans="15:25" x14ac:dyDescent="0.25">
      <c r="O191" s="78" t="s">
        <v>176</v>
      </c>
      <c r="P191" s="120">
        <v>219</v>
      </c>
      <c r="Q191" s="58"/>
      <c r="S191" s="104">
        <v>11347309</v>
      </c>
      <c r="T191" s="105">
        <v>12275372</v>
      </c>
      <c r="U191" s="14">
        <v>45566</v>
      </c>
      <c r="W191" s="3" t="s">
        <v>601</v>
      </c>
      <c r="X191" s="3" t="s">
        <v>602</v>
      </c>
      <c r="Y191" s="170" t="s">
        <v>603</v>
      </c>
    </row>
    <row r="192" spans="15:25" ht="30" x14ac:dyDescent="0.25">
      <c r="O192" s="78" t="s">
        <v>624</v>
      </c>
      <c r="P192" s="120">
        <v>140</v>
      </c>
      <c r="Q192" s="58"/>
      <c r="S192" s="105">
        <v>11381129</v>
      </c>
      <c r="T192" s="105">
        <v>12275372</v>
      </c>
      <c r="U192" s="14">
        <v>45597</v>
      </c>
      <c r="W192" s="3" t="s">
        <v>607</v>
      </c>
      <c r="X192" s="58" t="s">
        <v>608</v>
      </c>
      <c r="Y192" s="170" t="s">
        <v>604</v>
      </c>
    </row>
    <row r="193" spans="15:25" x14ac:dyDescent="0.25">
      <c r="O193" s="78" t="s">
        <v>177</v>
      </c>
      <c r="P193" s="120">
        <v>340</v>
      </c>
      <c r="Q193" s="58"/>
      <c r="S193" s="104">
        <v>11411243</v>
      </c>
      <c r="T193" s="105">
        <v>12278492</v>
      </c>
      <c r="U193" s="14">
        <v>45627</v>
      </c>
      <c r="W193" s="3" t="s">
        <v>609</v>
      </c>
      <c r="X193" s="3"/>
      <c r="Y193" s="170" t="s">
        <v>605</v>
      </c>
    </row>
    <row r="194" spans="15:25" x14ac:dyDescent="0.25">
      <c r="O194" s="82" t="s">
        <v>326</v>
      </c>
      <c r="P194" s="98" t="s">
        <v>280</v>
      </c>
      <c r="Q194" s="58"/>
      <c r="S194" s="104">
        <v>11600000</v>
      </c>
      <c r="T194" s="105">
        <v>12280000</v>
      </c>
      <c r="U194" s="14">
        <v>45658</v>
      </c>
      <c r="W194" s="208" t="s">
        <v>629</v>
      </c>
      <c r="X194" s="208"/>
      <c r="Y194" s="208"/>
    </row>
    <row r="195" spans="15:25" x14ac:dyDescent="0.25">
      <c r="O195" s="82" t="s">
        <v>327</v>
      </c>
      <c r="P195" s="98" t="s">
        <v>280</v>
      </c>
      <c r="Q195" s="58"/>
      <c r="S195" s="104">
        <v>12310046</v>
      </c>
      <c r="T195" s="105">
        <v>12310046</v>
      </c>
      <c r="U195" s="185">
        <v>45689</v>
      </c>
      <c r="W195" s="206" t="s">
        <v>628</v>
      </c>
      <c r="X195" s="207"/>
      <c r="Y195" s="170"/>
    </row>
    <row r="196" spans="15:25" x14ac:dyDescent="0.25">
      <c r="O196" s="82" t="s">
        <v>328</v>
      </c>
      <c r="P196" s="98" t="s">
        <v>280</v>
      </c>
      <c r="Q196" s="58"/>
      <c r="S196" s="104">
        <v>12343261</v>
      </c>
      <c r="T196" s="104">
        <v>12343261</v>
      </c>
      <c r="U196" s="14">
        <v>45717</v>
      </c>
      <c r="W196" s="204" t="s">
        <v>630</v>
      </c>
      <c r="X196" s="205"/>
    </row>
    <row r="197" spans="15:25" ht="31.5" x14ac:dyDescent="0.25">
      <c r="O197" s="135" t="s">
        <v>178</v>
      </c>
      <c r="P197" s="97" t="s">
        <v>526</v>
      </c>
      <c r="Q197" s="58"/>
      <c r="S197" s="105">
        <v>12360000</v>
      </c>
      <c r="T197" s="105">
        <v>12360000</v>
      </c>
      <c r="U197" s="14">
        <v>45748</v>
      </c>
      <c r="W197" s="204" t="s">
        <v>632</v>
      </c>
      <c r="X197" s="205"/>
    </row>
    <row r="198" spans="15:25" x14ac:dyDescent="0.25">
      <c r="O198" s="78" t="s">
        <v>341</v>
      </c>
      <c r="P198" s="120">
        <v>270</v>
      </c>
      <c r="Q198" s="58" t="s">
        <v>286</v>
      </c>
      <c r="S198" s="104"/>
      <c r="T198" s="183"/>
      <c r="U198" s="185">
        <v>45778</v>
      </c>
    </row>
    <row r="199" spans="15:25" x14ac:dyDescent="0.25">
      <c r="O199" s="78" t="s">
        <v>342</v>
      </c>
      <c r="P199" s="120">
        <v>270</v>
      </c>
      <c r="Q199" s="58" t="s">
        <v>286</v>
      </c>
      <c r="S199" s="104"/>
      <c r="T199" s="183"/>
      <c r="U199" s="170"/>
    </row>
    <row r="200" spans="15:25" x14ac:dyDescent="0.25">
      <c r="O200" s="78" t="s">
        <v>343</v>
      </c>
      <c r="P200" s="120">
        <v>470</v>
      </c>
      <c r="Q200" s="58"/>
      <c r="S200" s="104"/>
      <c r="T200" s="183"/>
      <c r="U200" s="170"/>
    </row>
    <row r="201" spans="15:25" x14ac:dyDescent="0.25">
      <c r="O201" s="78" t="s">
        <v>344</v>
      </c>
      <c r="P201" s="120">
        <v>470</v>
      </c>
      <c r="Q201" s="58"/>
      <c r="S201" s="104"/>
      <c r="T201" s="183"/>
      <c r="U201" s="170"/>
    </row>
    <row r="202" spans="15:25" ht="47.25" x14ac:dyDescent="0.25">
      <c r="O202" s="78" t="s">
        <v>375</v>
      </c>
      <c r="P202" s="96" t="s">
        <v>528</v>
      </c>
      <c r="Q202" s="58"/>
      <c r="S202" s="104"/>
      <c r="T202" s="183"/>
      <c r="U202" s="170"/>
    </row>
    <row r="203" spans="15:25" ht="47.25" x14ac:dyDescent="0.25">
      <c r="O203" s="78" t="s">
        <v>180</v>
      </c>
      <c r="P203" s="96" t="s">
        <v>528</v>
      </c>
      <c r="Q203" s="58"/>
      <c r="S203" s="104"/>
      <c r="T203" s="183"/>
      <c r="U203" s="170"/>
    </row>
    <row r="204" spans="15:25" x14ac:dyDescent="0.25">
      <c r="O204" s="111" t="s">
        <v>181</v>
      </c>
      <c r="P204" s="121">
        <v>1000</v>
      </c>
      <c r="Q204" s="58"/>
      <c r="S204" s="104"/>
      <c r="T204" s="183"/>
      <c r="U204" s="170"/>
    </row>
    <row r="205" spans="15:25" x14ac:dyDescent="0.25">
      <c r="O205" s="111" t="s">
        <v>182</v>
      </c>
      <c r="P205" s="106" t="s">
        <v>615</v>
      </c>
      <c r="Q205" s="58"/>
      <c r="S205" s="104"/>
      <c r="T205" s="183"/>
      <c r="U205" s="170"/>
    </row>
    <row r="206" spans="15:25" x14ac:dyDescent="0.25">
      <c r="O206" s="111" t="s">
        <v>183</v>
      </c>
      <c r="P206" s="106" t="s">
        <v>550</v>
      </c>
      <c r="Q206" s="58"/>
      <c r="S206" s="104"/>
      <c r="T206" s="183"/>
      <c r="U206" s="170"/>
    </row>
    <row r="207" spans="15:25" x14ac:dyDescent="0.25">
      <c r="O207" s="111" t="s">
        <v>585</v>
      </c>
      <c r="P207" s="121">
        <v>1000</v>
      </c>
      <c r="Q207" s="58"/>
      <c r="S207" s="104"/>
      <c r="T207" s="183"/>
      <c r="U207" s="170"/>
    </row>
    <row r="208" spans="15:25" x14ac:dyDescent="0.25">
      <c r="O208" s="111" t="s">
        <v>586</v>
      </c>
      <c r="P208" s="106" t="s">
        <v>550</v>
      </c>
      <c r="Q208" s="58"/>
      <c r="S208" s="104"/>
      <c r="T208" s="183"/>
      <c r="U208" s="170"/>
    </row>
    <row r="209" spans="15:21" x14ac:dyDescent="0.25">
      <c r="O209" s="111" t="s">
        <v>184</v>
      </c>
      <c r="P209" s="121">
        <v>1000</v>
      </c>
      <c r="Q209" s="58"/>
      <c r="S209" s="104"/>
      <c r="T209" s="183"/>
      <c r="U209" s="170"/>
    </row>
    <row r="210" spans="15:21" x14ac:dyDescent="0.25">
      <c r="O210" s="111" t="s">
        <v>185</v>
      </c>
      <c r="P210" s="106" t="s">
        <v>615</v>
      </c>
      <c r="Q210" s="58"/>
      <c r="S210" s="104"/>
      <c r="T210" s="183"/>
      <c r="U210" s="170"/>
    </row>
    <row r="211" spans="15:21" x14ac:dyDescent="0.25">
      <c r="O211" s="111" t="s">
        <v>186</v>
      </c>
      <c r="P211" s="106" t="s">
        <v>550</v>
      </c>
      <c r="Q211" s="58"/>
      <c r="S211" s="104"/>
      <c r="T211" s="183"/>
      <c r="U211" s="170"/>
    </row>
    <row r="212" spans="15:21" x14ac:dyDescent="0.25">
      <c r="O212" s="111" t="s">
        <v>187</v>
      </c>
      <c r="P212" s="121">
        <v>1000</v>
      </c>
      <c r="Q212" s="58"/>
      <c r="S212" s="104"/>
      <c r="T212" s="183"/>
      <c r="U212" s="170"/>
    </row>
    <row r="213" spans="15:21" x14ac:dyDescent="0.25">
      <c r="O213" s="111" t="s">
        <v>188</v>
      </c>
      <c r="P213" s="106" t="s">
        <v>615</v>
      </c>
      <c r="Q213" s="58"/>
      <c r="S213" s="104"/>
      <c r="T213" s="183"/>
      <c r="U213" s="170"/>
    </row>
    <row r="214" spans="15:21" x14ac:dyDescent="0.25">
      <c r="O214" s="111" t="s">
        <v>189</v>
      </c>
      <c r="P214" s="106" t="s">
        <v>550</v>
      </c>
      <c r="Q214" s="58"/>
      <c r="S214" s="104"/>
      <c r="T214" s="183"/>
      <c r="U214" s="170"/>
    </row>
    <row r="215" spans="15:21" x14ac:dyDescent="0.25">
      <c r="O215" s="111" t="s">
        <v>190</v>
      </c>
      <c r="P215" s="121">
        <v>1000</v>
      </c>
      <c r="Q215" s="58"/>
      <c r="S215" s="104"/>
      <c r="T215" s="183"/>
      <c r="U215" s="170"/>
    </row>
    <row r="216" spans="15:21" x14ac:dyDescent="0.25">
      <c r="O216" s="111" t="s">
        <v>191</v>
      </c>
      <c r="P216" s="106" t="s">
        <v>550</v>
      </c>
      <c r="Q216" s="58"/>
      <c r="S216" s="104"/>
      <c r="T216" s="183"/>
      <c r="U216" s="170"/>
    </row>
    <row r="217" spans="15:21" x14ac:dyDescent="0.25">
      <c r="O217" s="111" t="s">
        <v>192</v>
      </c>
      <c r="P217" s="106" t="s">
        <v>550</v>
      </c>
      <c r="Q217" s="58"/>
      <c r="S217" s="104"/>
      <c r="T217" s="183"/>
      <c r="U217" s="170"/>
    </row>
    <row r="218" spans="15:21" x14ac:dyDescent="0.25">
      <c r="O218" s="82" t="s">
        <v>420</v>
      </c>
      <c r="P218" s="121">
        <v>0</v>
      </c>
      <c r="Q218" s="58"/>
      <c r="S218" s="104"/>
      <c r="T218" s="183"/>
      <c r="U218" s="170"/>
    </row>
    <row r="219" spans="15:21" x14ac:dyDescent="0.25">
      <c r="O219" s="82" t="s">
        <v>421</v>
      </c>
      <c r="P219" s="121">
        <v>0</v>
      </c>
      <c r="Q219" s="58"/>
      <c r="S219" s="104"/>
      <c r="T219" s="183"/>
      <c r="U219" s="170"/>
    </row>
    <row r="220" spans="15:21" x14ac:dyDescent="0.25">
      <c r="O220" s="82" t="s">
        <v>422</v>
      </c>
      <c r="P220" s="121">
        <v>0</v>
      </c>
      <c r="Q220" s="58"/>
      <c r="S220" s="104"/>
      <c r="T220" s="183"/>
      <c r="U220" s="170"/>
    </row>
    <row r="221" spans="15:21" x14ac:dyDescent="0.25">
      <c r="O221" s="82" t="s">
        <v>423</v>
      </c>
      <c r="P221" s="121">
        <v>250</v>
      </c>
      <c r="Q221" s="58"/>
      <c r="S221" s="104"/>
      <c r="T221" s="183"/>
      <c r="U221" s="170"/>
    </row>
    <row r="222" spans="15:21" x14ac:dyDescent="0.25">
      <c r="O222" s="82" t="s">
        <v>424</v>
      </c>
      <c r="P222" s="121">
        <v>425</v>
      </c>
      <c r="Q222" s="58"/>
      <c r="S222" s="104"/>
      <c r="T222" s="183"/>
      <c r="U222" s="170"/>
    </row>
    <row r="223" spans="15:21" x14ac:dyDescent="0.25">
      <c r="O223" s="82" t="s">
        <v>425</v>
      </c>
      <c r="P223" s="121">
        <v>700</v>
      </c>
      <c r="Q223" s="58"/>
      <c r="S223" s="104"/>
      <c r="T223" s="183"/>
      <c r="U223" s="170"/>
    </row>
    <row r="224" spans="15:21" x14ac:dyDescent="0.25">
      <c r="O224" s="78" t="s">
        <v>193</v>
      </c>
      <c r="P224" s="120">
        <v>140</v>
      </c>
      <c r="Q224" s="58" t="s">
        <v>286</v>
      </c>
      <c r="S224" s="104"/>
      <c r="T224" s="183"/>
      <c r="U224" s="170"/>
    </row>
    <row r="225" spans="15:21" x14ac:dyDescent="0.25">
      <c r="O225" s="78" t="s">
        <v>195</v>
      </c>
      <c r="P225" s="120">
        <v>395</v>
      </c>
      <c r="Q225" s="58"/>
      <c r="S225" s="104"/>
      <c r="T225" s="183"/>
      <c r="U225" s="170"/>
    </row>
    <row r="226" spans="15:21" x14ac:dyDescent="0.25">
      <c r="O226" s="78" t="s">
        <v>196</v>
      </c>
      <c r="P226" s="120">
        <v>110</v>
      </c>
      <c r="Q226" s="58" t="s">
        <v>285</v>
      </c>
      <c r="S226" s="183"/>
      <c r="T226" s="183"/>
      <c r="U226" s="170"/>
    </row>
    <row r="227" spans="15:21" x14ac:dyDescent="0.25">
      <c r="O227" s="78" t="s">
        <v>454</v>
      </c>
      <c r="P227" s="120">
        <v>110</v>
      </c>
      <c r="Q227" s="58"/>
      <c r="S227" s="104"/>
      <c r="T227" s="183"/>
      <c r="U227" s="170"/>
    </row>
    <row r="228" spans="15:21" x14ac:dyDescent="0.25">
      <c r="O228" s="78" t="s">
        <v>389</v>
      </c>
      <c r="P228" s="121">
        <v>250</v>
      </c>
      <c r="Q228" s="58"/>
      <c r="S228" s="104"/>
      <c r="T228" s="183"/>
      <c r="U228" s="170"/>
    </row>
    <row r="229" spans="15:21" x14ac:dyDescent="0.25">
      <c r="O229" s="78" t="s">
        <v>390</v>
      </c>
      <c r="P229" s="106" t="s">
        <v>625</v>
      </c>
      <c r="Q229" s="58"/>
      <c r="S229" s="104"/>
      <c r="T229" s="183"/>
      <c r="U229" s="170"/>
    </row>
    <row r="230" spans="15:21" x14ac:dyDescent="0.25">
      <c r="O230" s="78" t="s">
        <v>391</v>
      </c>
      <c r="P230" s="106" t="s">
        <v>625</v>
      </c>
      <c r="Q230" s="58"/>
      <c r="S230" s="104"/>
      <c r="T230" s="183"/>
      <c r="U230" s="170"/>
    </row>
    <row r="231" spans="15:21" ht="47.25" x14ac:dyDescent="0.25">
      <c r="O231" s="111" t="s">
        <v>198</v>
      </c>
      <c r="P231" s="97" t="s">
        <v>528</v>
      </c>
      <c r="Q231" s="58"/>
      <c r="S231" s="104"/>
      <c r="T231" s="183"/>
      <c r="U231" s="170"/>
    </row>
    <row r="232" spans="15:21" ht="47.25" x14ac:dyDescent="0.25">
      <c r="O232" s="111" t="s">
        <v>199</v>
      </c>
      <c r="P232" s="97" t="s">
        <v>528</v>
      </c>
      <c r="Q232" s="58"/>
      <c r="S232" s="104"/>
      <c r="T232" s="183"/>
      <c r="U232" s="170"/>
    </row>
    <row r="233" spans="15:21" x14ac:dyDescent="0.25">
      <c r="O233" s="161" t="s">
        <v>386</v>
      </c>
      <c r="P233" s="162"/>
      <c r="Q233" s="58"/>
      <c r="S233" s="104"/>
      <c r="T233" s="183"/>
      <c r="U233" s="170"/>
    </row>
    <row r="234" spans="15:21" x14ac:dyDescent="0.25">
      <c r="O234" s="161" t="s">
        <v>200</v>
      </c>
      <c r="P234" s="162"/>
      <c r="Q234" s="58"/>
      <c r="S234" s="104"/>
      <c r="T234" s="183"/>
      <c r="U234" s="170"/>
    </row>
    <row r="235" spans="15:21" x14ac:dyDescent="0.25">
      <c r="O235" s="161" t="s">
        <v>388</v>
      </c>
      <c r="P235" s="162">
        <v>360</v>
      </c>
      <c r="Q235" s="58"/>
    </row>
    <row r="236" spans="15:21" x14ac:dyDescent="0.25">
      <c r="O236" s="78" t="s">
        <v>201</v>
      </c>
      <c r="P236" s="120">
        <v>110</v>
      </c>
      <c r="Q236" s="58" t="s">
        <v>286</v>
      </c>
    </row>
    <row r="237" spans="15:21" x14ac:dyDescent="0.25">
      <c r="O237" s="78" t="s">
        <v>203</v>
      </c>
      <c r="P237" s="120">
        <v>262</v>
      </c>
      <c r="Q237" s="58"/>
    </row>
    <row r="238" spans="15:21" x14ac:dyDescent="0.25">
      <c r="O238" s="78" t="s">
        <v>204</v>
      </c>
      <c r="P238" s="120">
        <v>110</v>
      </c>
      <c r="Q238" s="3" t="s">
        <v>286</v>
      </c>
    </row>
    <row r="239" spans="15:21" ht="47.25" x14ac:dyDescent="0.25">
      <c r="O239" s="78" t="s">
        <v>380</v>
      </c>
      <c r="P239" s="97" t="s">
        <v>528</v>
      </c>
      <c r="Q239" s="3"/>
    </row>
    <row r="240" spans="15:21" x14ac:dyDescent="0.25">
      <c r="O240" s="78" t="s">
        <v>206</v>
      </c>
      <c r="P240" s="120">
        <v>145</v>
      </c>
      <c r="Q240" s="58" t="s">
        <v>286</v>
      </c>
    </row>
    <row r="241" spans="15:17" x14ac:dyDescent="0.25">
      <c r="O241" s="78" t="s">
        <v>208</v>
      </c>
      <c r="P241" s="120">
        <v>339</v>
      </c>
      <c r="Q241" s="58"/>
    </row>
    <row r="242" spans="15:17" x14ac:dyDescent="0.25">
      <c r="P242"/>
    </row>
  </sheetData>
  <protectedRanges>
    <protectedRange sqref="A2 D2" name="Range1"/>
  </protectedRanges>
  <sortState xmlns:xlrd2="http://schemas.microsoft.com/office/spreadsheetml/2017/richdata2" ref="W6:W22">
    <sortCondition ref="W5"/>
  </sortState>
  <dataConsolidate/>
  <mergeCells count="11">
    <mergeCell ref="W197:X197"/>
    <mergeCell ref="W196:X196"/>
    <mergeCell ref="W195:X195"/>
    <mergeCell ref="W194:Y194"/>
    <mergeCell ref="AT22:AV22"/>
    <mergeCell ref="AT21:AV21"/>
    <mergeCell ref="A3:D3"/>
    <mergeCell ref="AB5:AC5"/>
    <mergeCell ref="W127:X127"/>
    <mergeCell ref="A12:E12"/>
    <mergeCell ref="B15:C15"/>
  </mergeCells>
  <phoneticPr fontId="57" type="noConversion"/>
  <conditionalFormatting sqref="C2">
    <cfRule type="cellIs" dxfId="15" priority="61" operator="equal">
      <formula>$AB$8</formula>
    </cfRule>
    <cfRule type="cellIs" dxfId="14" priority="62" operator="equal">
      <formula>$AB$7</formula>
    </cfRule>
    <cfRule type="cellIs" dxfId="13" priority="63" operator="equal">
      <formula>$L$8</formula>
    </cfRule>
    <cfRule type="cellIs" dxfId="12" priority="64" operator="equal">
      <formula>$L$9</formula>
    </cfRule>
    <cfRule type="cellIs" dxfId="11" priority="65" operator="equal">
      <formula>$L$10</formula>
    </cfRule>
  </conditionalFormatting>
  <conditionalFormatting sqref="E2">
    <cfRule type="cellIs" dxfId="10" priority="56" operator="equal">
      <formula>$AC$8</formula>
    </cfRule>
    <cfRule type="cellIs" dxfId="9" priority="57" operator="equal">
      <formula>$AC$7</formula>
    </cfRule>
    <cfRule type="cellIs" dxfId="8" priority="58" operator="equal">
      <formula>$L$8</formula>
    </cfRule>
    <cfRule type="cellIs" dxfId="7" priority="59" operator="equal">
      <formula>"$0"</formula>
    </cfRule>
    <cfRule type="cellIs" dxfId="6" priority="60" operator="equal">
      <formula>"non repairable"</formula>
    </cfRule>
  </conditionalFormatting>
  <dataValidations count="2">
    <dataValidation type="list" allowBlank="1" showInputMessage="1" showErrorMessage="1" sqref="D2" xr:uid="{00000000-0002-0000-0000-000001000000}">
      <formula1>$L$2:$L$4</formula1>
    </dataValidation>
    <dataValidation type="list" allowBlank="1" showInputMessage="1" showErrorMessage="1" sqref="A2" xr:uid="{00000000-0002-0000-0000-000000000000}">
      <formula1>$H$2:$H$132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B485A-875C-4DAD-A257-B4CF8BE944E6}">
  <dimension ref="A1:U231"/>
  <sheetViews>
    <sheetView topLeftCell="F1" workbookViewId="0">
      <selection activeCell="AA2" sqref="AA2"/>
    </sheetView>
  </sheetViews>
  <sheetFormatPr defaultRowHeight="15.75" x14ac:dyDescent="0.25"/>
  <cols>
    <col min="1" max="1" width="25.7109375" style="9" hidden="1" customWidth="1"/>
    <col min="2" max="2" width="25.28515625" style="1" hidden="1" customWidth="1"/>
    <col min="3" max="3" width="26.7109375" style="1" hidden="1" customWidth="1"/>
    <col min="4" max="4" width="29.140625" style="17" hidden="1" customWidth="1"/>
    <col min="5" max="5" width="28.7109375" style="1" hidden="1" customWidth="1"/>
    <col min="6" max="6" width="16.28515625" style="2" customWidth="1"/>
    <col min="7" max="7" width="18.28515625" style="23" hidden="1" customWidth="1"/>
    <col min="8" max="8" width="19" style="23" hidden="1" customWidth="1"/>
    <col min="9" max="9" width="15.5703125" style="23" hidden="1" customWidth="1"/>
    <col min="10" max="10" width="23.28515625" style="1" hidden="1" customWidth="1"/>
    <col min="11" max="11" width="2.7109375" style="17" hidden="1" customWidth="1"/>
    <col min="12" max="12" width="35.7109375" style="17" hidden="1" customWidth="1"/>
    <col min="13" max="13" width="62" hidden="1" customWidth="1"/>
    <col min="14" max="14" width="38.5703125" style="17" hidden="1" customWidth="1"/>
    <col min="15" max="15" width="11.5703125" style="17" hidden="1" customWidth="1"/>
    <col min="16" max="16" width="41.5703125" style="17" hidden="1" customWidth="1"/>
    <col min="17" max="17" width="16.85546875" hidden="1" customWidth="1"/>
    <col min="18" max="18" width="15.28515625" hidden="1" customWidth="1"/>
    <col min="19" max="19" width="2.7109375" hidden="1" customWidth="1"/>
    <col min="20" max="20" width="14.42578125" hidden="1" customWidth="1"/>
    <col min="21" max="21" width="19.28515625" hidden="1" customWidth="1"/>
    <col min="22" max="28" width="9.140625" customWidth="1"/>
  </cols>
  <sheetData>
    <row r="1" spans="1:21" s="8" customFormat="1" ht="105.75" customHeight="1" thickBot="1" x14ac:dyDescent="0.3">
      <c r="A1" s="25" t="s">
        <v>275</v>
      </c>
      <c r="B1" s="25" t="s">
        <v>276</v>
      </c>
      <c r="C1" s="45" t="s">
        <v>277</v>
      </c>
      <c r="D1" s="25" t="s">
        <v>279</v>
      </c>
      <c r="E1" s="45" t="s">
        <v>272</v>
      </c>
      <c r="G1" s="35" t="s">
        <v>271</v>
      </c>
      <c r="H1" s="36" t="s">
        <v>273</v>
      </c>
      <c r="I1" s="28"/>
      <c r="J1" s="37" t="s">
        <v>264</v>
      </c>
      <c r="K1" s="33"/>
      <c r="L1" s="38" t="s">
        <v>270</v>
      </c>
      <c r="M1" s="39" t="s">
        <v>270</v>
      </c>
      <c r="N1" s="49" t="s">
        <v>0</v>
      </c>
      <c r="O1" s="67" t="s">
        <v>289</v>
      </c>
      <c r="P1" s="68" t="s">
        <v>268</v>
      </c>
      <c r="Q1" s="69" t="s">
        <v>267</v>
      </c>
      <c r="R1" s="69" t="s">
        <v>299</v>
      </c>
      <c r="S1" s="32"/>
    </row>
    <row r="2" spans="1:21" ht="98.25" customHeight="1" thickBot="1" x14ac:dyDescent="0.4">
      <c r="A2" s="26">
        <v>260</v>
      </c>
      <c r="B2" s="63">
        <v>4200921</v>
      </c>
      <c r="C2" s="43" t="str">
        <f ca="1">IF(OR(A$2=T5,A$2=T6,A$2=T7,A$2=T8,A$2=T9,A$2=T10,A$2=T11,A$2=T12,A$2=T13,A$2=T14,A$2=T15,A$2=T16,A$2=T17,A$2=T18,A$2=T19), IF(OR(B2&lt;=0,B2&gt;P125), "INVALID SN",
IF(_xlfn.IFS(AND(B2&lt;=P125,B2&gt;=P113),VLOOKUP(P113,P88:R124,3,FALSE),AND(B2&lt;=P113,B2&gt;=P101),VLOOKUP(P101,P88:R124,3,FALSE),AND(B2&lt;=P101,B2&gt;=P89),VLOOKUP(P89,P88:R124,3,FALSE),B2&lt;P89,R88) &lt; ((TODAY()-DAY(TODAY()-1))-(VLOOKUP(A2,G2:H114,2,FALSE)*366)), "NON WARRANTY", "WARRANTY")),
IF(OR(B2&lt;=0,B2&gt;Q125), "INVALID SN", IF(_xlfn.IFS(AND(B2&lt;=Q124,B2&gt;=Q113),VLOOKUP(Q113,Q88:R124,2,FALSE),AND(B2&lt;=Q113,B2&gt;=Q101),VLOOKUP(Q101,Q88:R124,2,FALSE),AND(B2&lt;=Q101,B2&gt;=Q89),VLOOKUP(Q89,Q88:R124,2,FALSE),B2&lt;Q89,R87) &lt; ((TODAY()-DAY(TODAY()-1))-(VLOOKUP(A2,G2:H114,2,FALSE)*366)), "NON WARRANTY", "WARRANTY")))</f>
        <v>NON WARRANTY</v>
      </c>
      <c r="D2" s="27" t="s">
        <v>266</v>
      </c>
      <c r="E2" s="60" t="str">
        <f ca="1">IF(OR(A$2=T5,A$2=T6,A$2=T7,A$2=T8,A$2=T9,A$2=T10,A$2=T11,A$2=T12,A$2=T13,A$2=T14,A$2=T15,A$2=T16,A$2=T17,A$2=T18,A$2=T19), IF(OR(B2&lt;=0,B2&gt;P125), "INVALID SN", _xlfn.IFS(C2 = "non warranty", VLOOKUP(L2,'copy -PRIOR fa line'!M2:N230,2,FALSE), AND(C2 = "warranty", D2 = "calibration"), VLOOKUP(L2,'copy -PRIOR fa line'!M2:N230,2,FALSE), OR(AND(C2 = "warranty", D2 = "service"), AND(C2 = "warranty", D2 = "failure analysis")), "$0")), IF(OR(B2&lt;=0,B2&gt;Q125), "INVALID SN", _xlfn.IFS(C2 = "non warranty", VLOOKUP(L2,'copy -PRIOR fa line'!M2:N230,2,FALSE), AND(C2 = "warranty", D2 = "calibration"), VLOOKUP(L2,'copy -PRIOR fa line'!M2:N230,2,FALSE), OR(AND(C2 = "warranty", D2 = "service"), AND(C2 = "warranty", D2 = "failure analysis")), "$0")))</f>
        <v>NON REPAIRABLE 
(Please Contact orders@setra.com for a recommended product replacement)</v>
      </c>
      <c r="G2" s="34">
        <v>141</v>
      </c>
      <c r="H2" s="34">
        <v>1</v>
      </c>
      <c r="J2" s="19" t="s">
        <v>265</v>
      </c>
      <c r="L2" s="20" t="str">
        <f>_xlfn.IFS(D2 = "calibration", CONCATENATE(A2,"_",D2), D2 = "service", CONCATENATE(A2,"_","NW","_","REPAIR"), D2 = "failure analysis", CONCATENATE(A2,"_","NW","_","FA"))</f>
        <v>260_NW_FA</v>
      </c>
      <c r="M2" s="83" t="s">
        <v>1</v>
      </c>
      <c r="N2" s="76" t="s">
        <v>304</v>
      </c>
      <c r="O2" s="58" t="s">
        <v>285</v>
      </c>
      <c r="P2" s="64"/>
      <c r="Q2" s="51">
        <v>3826000</v>
      </c>
      <c r="R2" s="13">
        <v>39814</v>
      </c>
    </row>
    <row r="3" spans="1:21" ht="21" customHeight="1" x14ac:dyDescent="0.25">
      <c r="C3" s="40"/>
      <c r="F3" s="17"/>
      <c r="G3" s="21">
        <v>162</v>
      </c>
      <c r="H3" s="21">
        <v>1</v>
      </c>
      <c r="J3" s="3" t="s">
        <v>269</v>
      </c>
      <c r="M3" s="84" t="s">
        <v>2</v>
      </c>
      <c r="N3" s="77">
        <v>200</v>
      </c>
      <c r="O3" s="58"/>
      <c r="P3" s="65"/>
      <c r="Q3" s="52">
        <v>3850570</v>
      </c>
      <c r="R3" s="12">
        <v>39845</v>
      </c>
      <c r="T3" t="s">
        <v>296</v>
      </c>
    </row>
    <row r="4" spans="1:21" s="4" customFormat="1" ht="66" customHeight="1" x14ac:dyDescent="0.25">
      <c r="A4" s="9"/>
      <c r="B4" s="1"/>
      <c r="C4" s="212"/>
      <c r="D4" s="212"/>
      <c r="E4" s="1"/>
      <c r="F4" s="17"/>
      <c r="G4" s="21">
        <v>170</v>
      </c>
      <c r="H4" s="21">
        <v>0</v>
      </c>
      <c r="I4" s="23"/>
      <c r="J4" s="3" t="s">
        <v>266</v>
      </c>
      <c r="K4" s="17"/>
      <c r="L4" s="18"/>
      <c r="M4" s="84" t="s">
        <v>3</v>
      </c>
      <c r="N4" s="87" t="s">
        <v>312</v>
      </c>
      <c r="O4" s="7"/>
      <c r="P4" s="66"/>
      <c r="Q4" s="52">
        <v>3874500</v>
      </c>
      <c r="R4" s="12">
        <v>39873</v>
      </c>
      <c r="T4" s="61" t="s">
        <v>295</v>
      </c>
    </row>
    <row r="5" spans="1:21" s="4" customFormat="1" ht="35.25" customHeight="1" x14ac:dyDescent="0.25">
      <c r="A5" s="9"/>
      <c r="B5" s="209" t="s">
        <v>294</v>
      </c>
      <c r="C5" s="210"/>
      <c r="D5" s="211"/>
      <c r="E5" s="1"/>
      <c r="F5" s="8"/>
      <c r="G5" s="21">
        <v>180</v>
      </c>
      <c r="H5" s="21">
        <v>1</v>
      </c>
      <c r="I5" s="23"/>
      <c r="J5" s="24"/>
      <c r="K5" s="17"/>
      <c r="L5" s="18"/>
      <c r="M5" s="84" t="s">
        <v>4</v>
      </c>
      <c r="N5" s="77">
        <v>50</v>
      </c>
      <c r="O5" s="7" t="s">
        <v>286</v>
      </c>
      <c r="P5" s="66"/>
      <c r="Q5" s="52">
        <v>3899862</v>
      </c>
      <c r="R5" s="12">
        <v>39904</v>
      </c>
      <c r="T5" s="62" t="s">
        <v>300</v>
      </c>
      <c r="U5" s="4" t="s">
        <v>301</v>
      </c>
    </row>
    <row r="6" spans="1:21" s="4" customFormat="1" ht="31.5" x14ac:dyDescent="0.35">
      <c r="A6" s="9"/>
      <c r="B6" s="47" t="s">
        <v>291</v>
      </c>
      <c r="C6" s="46">
        <v>200</v>
      </c>
      <c r="D6" s="42" t="s">
        <v>307</v>
      </c>
      <c r="E6" s="1"/>
      <c r="F6" s="8"/>
      <c r="G6" s="21">
        <v>181</v>
      </c>
      <c r="H6" s="21">
        <v>1</v>
      </c>
      <c r="I6" s="23"/>
      <c r="J6" s="24"/>
      <c r="K6" s="17"/>
      <c r="L6" s="18"/>
      <c r="M6" s="84" t="s">
        <v>5</v>
      </c>
      <c r="N6" s="77">
        <v>200</v>
      </c>
      <c r="O6" s="58"/>
      <c r="P6" s="65"/>
      <c r="Q6" s="52">
        <v>3925261</v>
      </c>
      <c r="R6" s="12">
        <v>39934</v>
      </c>
      <c r="T6" s="62">
        <v>230</v>
      </c>
    </row>
    <row r="7" spans="1:21" s="4" customFormat="1" ht="48.75" x14ac:dyDescent="0.35">
      <c r="A7" s="9"/>
      <c r="B7" s="48" t="s">
        <v>292</v>
      </c>
      <c r="C7" s="46">
        <v>150</v>
      </c>
      <c r="D7" s="42" t="s">
        <v>308</v>
      </c>
      <c r="E7" s="1"/>
      <c r="F7" s="8"/>
      <c r="G7" s="21">
        <v>190</v>
      </c>
      <c r="H7" s="21">
        <v>1</v>
      </c>
      <c r="I7" s="23"/>
      <c r="J7" s="24"/>
      <c r="K7" s="17"/>
      <c r="L7" s="18"/>
      <c r="M7" s="84" t="s">
        <v>6</v>
      </c>
      <c r="N7" s="87" t="s">
        <v>312</v>
      </c>
      <c r="O7" s="58"/>
      <c r="P7" s="65"/>
      <c r="Q7" s="52">
        <v>3952369</v>
      </c>
      <c r="R7" s="12">
        <v>39965</v>
      </c>
      <c r="T7" s="62">
        <v>263</v>
      </c>
    </row>
    <row r="8" spans="1:21" ht="21" x14ac:dyDescent="0.35">
      <c r="B8" s="74"/>
      <c r="C8" s="74"/>
      <c r="D8" s="72"/>
      <c r="F8" s="8"/>
      <c r="G8" s="21">
        <v>201</v>
      </c>
      <c r="H8" s="21">
        <v>1</v>
      </c>
      <c r="M8" s="84" t="s">
        <v>7</v>
      </c>
      <c r="N8" s="79">
        <v>250</v>
      </c>
      <c r="O8" s="58"/>
      <c r="P8" s="65"/>
      <c r="Q8" s="52">
        <v>3980384</v>
      </c>
      <c r="R8" s="12">
        <v>39995</v>
      </c>
      <c r="T8" s="62">
        <v>264</v>
      </c>
    </row>
    <row r="9" spans="1:21" ht="21" x14ac:dyDescent="0.35">
      <c r="B9" s="74"/>
      <c r="C9" s="74"/>
      <c r="D9" s="72"/>
      <c r="G9" s="21">
        <v>204</v>
      </c>
      <c r="H9" s="21">
        <v>1</v>
      </c>
      <c r="M9" s="84" t="s">
        <v>8</v>
      </c>
      <c r="N9" s="79">
        <v>250</v>
      </c>
      <c r="O9" s="7"/>
      <c r="P9" s="66"/>
      <c r="Q9" s="52">
        <v>4003846</v>
      </c>
      <c r="R9" s="12">
        <v>40026</v>
      </c>
      <c r="T9" s="62">
        <v>265</v>
      </c>
    </row>
    <row r="10" spans="1:21" ht="21" x14ac:dyDescent="0.35">
      <c r="B10" s="74"/>
      <c r="C10" s="74"/>
      <c r="D10" s="73"/>
      <c r="G10" s="21">
        <v>205</v>
      </c>
      <c r="H10" s="21">
        <v>1</v>
      </c>
      <c r="M10" s="84" t="s">
        <v>9</v>
      </c>
      <c r="N10" s="79">
        <v>225</v>
      </c>
      <c r="O10" s="58"/>
      <c r="P10" s="65"/>
      <c r="Q10" s="52">
        <v>4032172</v>
      </c>
      <c r="R10" s="12">
        <v>40057</v>
      </c>
      <c r="T10" s="62">
        <v>267</v>
      </c>
    </row>
    <row r="11" spans="1:21" ht="21" x14ac:dyDescent="0.35">
      <c r="B11" s="72"/>
      <c r="C11" s="41"/>
      <c r="G11" s="21">
        <v>206</v>
      </c>
      <c r="H11" s="21">
        <v>1</v>
      </c>
      <c r="M11" s="84" t="s">
        <v>10</v>
      </c>
      <c r="N11" s="77">
        <v>150</v>
      </c>
      <c r="O11" s="58" t="s">
        <v>285</v>
      </c>
      <c r="P11" s="65"/>
      <c r="Q11" s="52">
        <v>4063719</v>
      </c>
      <c r="R11" s="12">
        <v>40087</v>
      </c>
      <c r="T11" s="62">
        <v>269</v>
      </c>
    </row>
    <row r="12" spans="1:21" ht="20.25" x14ac:dyDescent="0.3">
      <c r="A12" s="202"/>
      <c r="B12" s="202"/>
      <c r="C12" s="202"/>
      <c r="D12" s="202"/>
      <c r="E12" s="202"/>
      <c r="G12" s="21">
        <v>207</v>
      </c>
      <c r="H12" s="21">
        <v>1</v>
      </c>
      <c r="M12" s="84" t="s">
        <v>11</v>
      </c>
      <c r="N12" s="77">
        <v>200</v>
      </c>
      <c r="O12" s="58"/>
      <c r="P12" s="65"/>
      <c r="Q12" s="52">
        <v>4090454</v>
      </c>
      <c r="R12" s="12">
        <v>40118</v>
      </c>
      <c r="T12" s="6" t="s">
        <v>225</v>
      </c>
    </row>
    <row r="13" spans="1:21" s="4" customFormat="1" x14ac:dyDescent="0.25">
      <c r="A13" s="9"/>
      <c r="B13" s="1"/>
      <c r="C13" s="41"/>
      <c r="D13" s="17"/>
      <c r="E13" s="1"/>
      <c r="F13" s="2"/>
      <c r="G13" s="21">
        <v>209</v>
      </c>
      <c r="H13" s="21">
        <v>1</v>
      </c>
      <c r="I13" s="23"/>
      <c r="J13" s="24"/>
      <c r="K13" s="17"/>
      <c r="L13" s="18"/>
      <c r="M13" s="84" t="s">
        <v>12</v>
      </c>
      <c r="N13" s="77">
        <v>350</v>
      </c>
      <c r="O13" s="58"/>
      <c r="P13" s="65"/>
      <c r="Q13" s="52">
        <v>4114793</v>
      </c>
      <c r="R13" s="12">
        <v>40148</v>
      </c>
      <c r="T13" s="6" t="s">
        <v>233</v>
      </c>
    </row>
    <row r="14" spans="1:21" x14ac:dyDescent="0.25">
      <c r="C14" s="41"/>
      <c r="F14" s="8"/>
      <c r="G14" s="21">
        <v>210</v>
      </c>
      <c r="H14" s="21">
        <v>1</v>
      </c>
      <c r="M14" s="84" t="s">
        <v>13</v>
      </c>
      <c r="N14" s="77">
        <v>350</v>
      </c>
      <c r="O14" s="58"/>
      <c r="P14" s="65"/>
      <c r="Q14" s="53">
        <v>4140974</v>
      </c>
      <c r="R14" s="10">
        <v>40179</v>
      </c>
      <c r="T14" s="62" t="s">
        <v>238</v>
      </c>
    </row>
    <row r="15" spans="1:21" ht="34.5" customHeight="1" x14ac:dyDescent="0.25">
      <c r="B15" s="203"/>
      <c r="C15" s="203"/>
      <c r="G15" s="21">
        <v>223</v>
      </c>
      <c r="H15" s="21">
        <v>1</v>
      </c>
      <c r="M15" s="84" t="s">
        <v>14</v>
      </c>
      <c r="N15" s="77">
        <v>150</v>
      </c>
      <c r="O15" s="58" t="s">
        <v>285</v>
      </c>
      <c r="P15" s="65"/>
      <c r="Q15" s="52">
        <v>4168172</v>
      </c>
      <c r="R15" s="12">
        <v>40210</v>
      </c>
      <c r="T15" s="6" t="s">
        <v>242</v>
      </c>
    </row>
    <row r="16" spans="1:21" x14ac:dyDescent="0.25">
      <c r="B16" s="18"/>
      <c r="C16" s="75"/>
      <c r="G16" s="21">
        <v>224</v>
      </c>
      <c r="H16" s="21">
        <v>1</v>
      </c>
      <c r="M16" s="84" t="s">
        <v>15</v>
      </c>
      <c r="N16" s="77">
        <v>350</v>
      </c>
      <c r="O16" s="58"/>
      <c r="P16" s="65"/>
      <c r="Q16" s="52">
        <v>4200921</v>
      </c>
      <c r="R16" s="12">
        <v>40238</v>
      </c>
      <c r="T16" s="6" t="s">
        <v>297</v>
      </c>
    </row>
    <row r="17" spans="1:20" ht="41.25" customHeight="1" x14ac:dyDescent="0.25">
      <c r="B17" s="24"/>
      <c r="C17" s="75"/>
      <c r="G17" s="21">
        <v>225</v>
      </c>
      <c r="H17" s="21">
        <v>1</v>
      </c>
      <c r="M17" s="84" t="s">
        <v>16</v>
      </c>
      <c r="N17" s="77">
        <v>150</v>
      </c>
      <c r="O17" s="58" t="s">
        <v>286</v>
      </c>
      <c r="P17" s="65"/>
      <c r="Q17" s="52">
        <v>4237482</v>
      </c>
      <c r="R17" s="12">
        <v>40269</v>
      </c>
      <c r="T17" s="62" t="s">
        <v>258</v>
      </c>
    </row>
    <row r="18" spans="1:20" x14ac:dyDescent="0.25">
      <c r="G18" s="21">
        <v>227</v>
      </c>
      <c r="H18" s="21">
        <v>1</v>
      </c>
      <c r="M18" s="84" t="s">
        <v>17</v>
      </c>
      <c r="N18" s="77">
        <v>200</v>
      </c>
      <c r="O18" s="58"/>
      <c r="P18" s="65"/>
      <c r="Q18" s="52">
        <v>4274132</v>
      </c>
      <c r="R18" s="12">
        <v>40299</v>
      </c>
      <c r="T18" s="6" t="s">
        <v>259</v>
      </c>
    </row>
    <row r="19" spans="1:20" x14ac:dyDescent="0.25">
      <c r="G19" s="21">
        <v>230</v>
      </c>
      <c r="H19" s="21">
        <v>1</v>
      </c>
      <c r="M19" s="84" t="s">
        <v>18</v>
      </c>
      <c r="N19" s="77">
        <v>450</v>
      </c>
      <c r="O19" s="58"/>
      <c r="P19" s="65"/>
      <c r="Q19" s="52">
        <v>4304337</v>
      </c>
      <c r="R19" s="12">
        <v>40330</v>
      </c>
      <c r="T19" s="62" t="s">
        <v>262</v>
      </c>
    </row>
    <row r="20" spans="1:20" x14ac:dyDescent="0.25">
      <c r="G20" s="21">
        <v>231</v>
      </c>
      <c r="H20" s="21">
        <v>1</v>
      </c>
      <c r="M20" s="84" t="s">
        <v>19</v>
      </c>
      <c r="N20" s="77">
        <v>150</v>
      </c>
      <c r="O20" s="7" t="s">
        <v>286</v>
      </c>
      <c r="P20" s="66"/>
      <c r="Q20" s="52">
        <v>4345403</v>
      </c>
      <c r="R20" s="12">
        <v>40360</v>
      </c>
    </row>
    <row r="21" spans="1:20" x14ac:dyDescent="0.25">
      <c r="A21" s="5"/>
      <c r="G21" s="21">
        <v>239</v>
      </c>
      <c r="H21" s="21">
        <v>1</v>
      </c>
      <c r="M21" s="84" t="s">
        <v>20</v>
      </c>
      <c r="N21" s="77">
        <v>200</v>
      </c>
      <c r="O21" s="58"/>
      <c r="P21" s="65"/>
      <c r="Q21" s="52">
        <v>4385448</v>
      </c>
      <c r="R21" s="12">
        <v>40391</v>
      </c>
    </row>
    <row r="22" spans="1:20" x14ac:dyDescent="0.25">
      <c r="G22" s="21">
        <v>256</v>
      </c>
      <c r="H22" s="21">
        <v>1</v>
      </c>
      <c r="M22" s="84" t="s">
        <v>21</v>
      </c>
      <c r="N22" s="77">
        <v>350</v>
      </c>
      <c r="O22" s="58"/>
      <c r="P22" s="65"/>
      <c r="Q22" s="52">
        <v>4424114</v>
      </c>
      <c r="R22" s="12">
        <v>40422</v>
      </c>
    </row>
    <row r="23" spans="1:20" x14ac:dyDescent="0.25">
      <c r="G23" s="21">
        <v>260</v>
      </c>
      <c r="H23" s="21">
        <v>1</v>
      </c>
      <c r="M23" s="84" t="s">
        <v>22</v>
      </c>
      <c r="N23" s="77">
        <v>150</v>
      </c>
      <c r="O23" s="58" t="s">
        <v>286</v>
      </c>
      <c r="P23" s="65"/>
      <c r="Q23" s="52">
        <v>4461418</v>
      </c>
      <c r="R23" s="12">
        <v>40452</v>
      </c>
    </row>
    <row r="24" spans="1:20" x14ac:dyDescent="0.25">
      <c r="A24" s="5"/>
      <c r="G24" s="21">
        <v>263</v>
      </c>
      <c r="H24" s="21">
        <v>1</v>
      </c>
      <c r="M24" s="84" t="s">
        <v>23</v>
      </c>
      <c r="N24" s="77">
        <v>200</v>
      </c>
      <c r="O24" s="58"/>
      <c r="P24" s="65"/>
      <c r="Q24" s="52">
        <v>4490889</v>
      </c>
      <c r="R24" s="12">
        <v>40483</v>
      </c>
    </row>
    <row r="25" spans="1:20" x14ac:dyDescent="0.25">
      <c r="G25" s="21">
        <v>264</v>
      </c>
      <c r="H25" s="21">
        <v>3</v>
      </c>
      <c r="M25" s="84" t="s">
        <v>24</v>
      </c>
      <c r="N25" s="77">
        <v>150</v>
      </c>
      <c r="O25" s="58" t="s">
        <v>286</v>
      </c>
      <c r="P25" s="65"/>
      <c r="Q25" s="52">
        <v>4523024</v>
      </c>
      <c r="R25" s="12">
        <v>40513</v>
      </c>
    </row>
    <row r="26" spans="1:20" x14ac:dyDescent="0.25">
      <c r="G26" s="21">
        <v>265</v>
      </c>
      <c r="H26" s="21">
        <v>1</v>
      </c>
      <c r="M26" s="84" t="s">
        <v>25</v>
      </c>
      <c r="N26" s="77">
        <v>200</v>
      </c>
      <c r="O26" s="58"/>
      <c r="P26" s="65"/>
      <c r="Q26" s="52">
        <v>4555835</v>
      </c>
      <c r="R26" s="10">
        <v>40544</v>
      </c>
    </row>
    <row r="27" spans="1:20" ht="47.25" x14ac:dyDescent="0.25">
      <c r="G27" s="21">
        <v>266</v>
      </c>
      <c r="H27" s="21">
        <v>1</v>
      </c>
      <c r="M27" s="84" t="s">
        <v>26</v>
      </c>
      <c r="N27" s="87" t="s">
        <v>312</v>
      </c>
      <c r="O27" s="58"/>
      <c r="P27" s="65"/>
      <c r="Q27" s="52">
        <v>4591316</v>
      </c>
      <c r="R27" s="12">
        <v>40575</v>
      </c>
    </row>
    <row r="28" spans="1:20" x14ac:dyDescent="0.25">
      <c r="G28" s="21">
        <v>267</v>
      </c>
      <c r="H28" s="21">
        <v>1</v>
      </c>
      <c r="M28" s="84" t="s">
        <v>27</v>
      </c>
      <c r="N28" s="77">
        <v>150</v>
      </c>
      <c r="O28" s="58" t="s">
        <v>286</v>
      </c>
      <c r="P28" s="65"/>
      <c r="Q28" s="52">
        <v>4623981</v>
      </c>
      <c r="R28" s="12">
        <v>40603</v>
      </c>
    </row>
    <row r="29" spans="1:20" x14ac:dyDescent="0.25">
      <c r="G29" s="21">
        <v>269</v>
      </c>
      <c r="H29" s="21">
        <v>1</v>
      </c>
      <c r="M29" s="84" t="s">
        <v>211</v>
      </c>
      <c r="N29" s="79" t="s">
        <v>281</v>
      </c>
      <c r="O29" s="58" t="s">
        <v>286</v>
      </c>
      <c r="P29" s="65"/>
      <c r="Q29" s="52">
        <v>4661370</v>
      </c>
      <c r="R29" s="12">
        <v>40634</v>
      </c>
    </row>
    <row r="30" spans="1:20" ht="47.25" x14ac:dyDescent="0.25">
      <c r="G30" s="21">
        <v>270</v>
      </c>
      <c r="H30" s="21">
        <v>1</v>
      </c>
      <c r="M30" s="84" t="s">
        <v>278</v>
      </c>
      <c r="N30" s="87" t="s">
        <v>312</v>
      </c>
      <c r="O30" s="58"/>
      <c r="P30" s="65"/>
      <c r="Q30" s="52">
        <v>4696303</v>
      </c>
      <c r="R30" s="12">
        <v>40664</v>
      </c>
    </row>
    <row r="31" spans="1:20" x14ac:dyDescent="0.25">
      <c r="G31" s="21">
        <v>276</v>
      </c>
      <c r="H31" s="21">
        <v>1</v>
      </c>
      <c r="M31" s="84" t="s">
        <v>28</v>
      </c>
      <c r="N31" s="77">
        <v>200</v>
      </c>
      <c r="O31" s="58"/>
      <c r="P31" s="65"/>
      <c r="Q31" s="52">
        <v>4734800</v>
      </c>
      <c r="R31" s="12">
        <v>40695</v>
      </c>
    </row>
    <row r="32" spans="1:20" x14ac:dyDescent="0.25">
      <c r="G32" s="21">
        <v>278</v>
      </c>
      <c r="H32" s="21">
        <v>1</v>
      </c>
      <c r="M32" s="84" t="s">
        <v>290</v>
      </c>
      <c r="N32" s="79" t="s">
        <v>281</v>
      </c>
      <c r="O32" s="58" t="s">
        <v>286</v>
      </c>
      <c r="P32" s="65"/>
      <c r="Q32" s="52">
        <v>4765900</v>
      </c>
      <c r="R32" s="12">
        <v>40725</v>
      </c>
    </row>
    <row r="33" spans="7:18" x14ac:dyDescent="0.25">
      <c r="G33" s="21">
        <v>280</v>
      </c>
      <c r="H33" s="21">
        <v>1</v>
      </c>
      <c r="M33" s="84" t="s">
        <v>29</v>
      </c>
      <c r="N33" s="77">
        <v>200</v>
      </c>
      <c r="O33" s="58"/>
      <c r="P33" s="65"/>
      <c r="Q33" s="52">
        <v>4801800</v>
      </c>
      <c r="R33" s="12">
        <v>40756</v>
      </c>
    </row>
    <row r="34" spans="7:18" x14ac:dyDescent="0.25">
      <c r="G34" s="21">
        <v>321</v>
      </c>
      <c r="H34" s="21">
        <v>1</v>
      </c>
      <c r="M34" s="84" t="s">
        <v>30</v>
      </c>
      <c r="N34" s="77">
        <v>100</v>
      </c>
      <c r="O34" s="58" t="s">
        <v>286</v>
      </c>
      <c r="P34" s="65"/>
      <c r="Q34" s="52">
        <v>4833170</v>
      </c>
      <c r="R34" s="12">
        <v>40787</v>
      </c>
    </row>
    <row r="35" spans="7:18" x14ac:dyDescent="0.25">
      <c r="G35" s="21">
        <v>328</v>
      </c>
      <c r="H35" s="21">
        <v>1</v>
      </c>
      <c r="M35" s="84" t="s">
        <v>31</v>
      </c>
      <c r="N35" s="77">
        <v>200</v>
      </c>
      <c r="O35" s="58"/>
      <c r="P35" s="65"/>
      <c r="Q35" s="52">
        <v>4870735</v>
      </c>
      <c r="R35" s="12">
        <v>40817</v>
      </c>
    </row>
    <row r="36" spans="7:18" ht="47.25" x14ac:dyDescent="0.25">
      <c r="G36" s="21">
        <v>330</v>
      </c>
      <c r="H36" s="21">
        <v>1</v>
      </c>
      <c r="M36" s="84" t="s">
        <v>32</v>
      </c>
      <c r="N36" s="87" t="s">
        <v>293</v>
      </c>
      <c r="O36" s="58"/>
      <c r="P36" s="65"/>
      <c r="Q36" s="52">
        <v>4896174</v>
      </c>
      <c r="R36" s="12">
        <v>40848</v>
      </c>
    </row>
    <row r="37" spans="7:18" x14ac:dyDescent="0.25">
      <c r="G37" s="21">
        <v>370</v>
      </c>
      <c r="H37" s="21">
        <v>1</v>
      </c>
      <c r="M37" s="84" t="s">
        <v>33</v>
      </c>
      <c r="N37" s="77">
        <v>550</v>
      </c>
      <c r="O37" s="58" t="s">
        <v>285</v>
      </c>
      <c r="P37" s="65"/>
      <c r="Q37" s="52">
        <v>4927965</v>
      </c>
      <c r="R37" s="12">
        <v>40878</v>
      </c>
    </row>
    <row r="38" spans="7:18" x14ac:dyDescent="0.25">
      <c r="G38" s="21">
        <v>404</v>
      </c>
      <c r="H38" s="21">
        <v>2</v>
      </c>
      <c r="M38" s="84" t="s">
        <v>34</v>
      </c>
      <c r="N38" s="77">
        <v>200</v>
      </c>
      <c r="O38" s="58"/>
      <c r="P38" s="65"/>
      <c r="Q38" s="52">
        <v>4959746</v>
      </c>
      <c r="R38" s="10">
        <v>40909</v>
      </c>
    </row>
    <row r="39" spans="7:18" x14ac:dyDescent="0.25">
      <c r="G39" s="21">
        <v>407</v>
      </c>
      <c r="H39" s="21">
        <v>3</v>
      </c>
      <c r="M39" s="84" t="s">
        <v>35</v>
      </c>
      <c r="N39" s="77">
        <v>800</v>
      </c>
      <c r="O39" s="58"/>
      <c r="P39" s="65"/>
      <c r="Q39" s="52">
        <v>4982511</v>
      </c>
      <c r="R39" s="12">
        <v>40940</v>
      </c>
    </row>
    <row r="40" spans="7:18" x14ac:dyDescent="0.25">
      <c r="G40" s="21">
        <v>408</v>
      </c>
      <c r="H40" s="21">
        <v>1.6</v>
      </c>
      <c r="M40" s="84" t="s">
        <v>36</v>
      </c>
      <c r="N40" s="77">
        <v>150</v>
      </c>
      <c r="O40" s="58" t="s">
        <v>286</v>
      </c>
      <c r="P40" s="65"/>
      <c r="Q40" s="52">
        <v>5016817</v>
      </c>
      <c r="R40" s="12">
        <v>40969</v>
      </c>
    </row>
    <row r="41" spans="7:18" x14ac:dyDescent="0.25">
      <c r="G41" s="21">
        <v>409</v>
      </c>
      <c r="H41" s="21">
        <v>2</v>
      </c>
      <c r="M41" s="84" t="s">
        <v>37</v>
      </c>
      <c r="N41" s="77">
        <v>200</v>
      </c>
      <c r="O41" s="58"/>
      <c r="P41" s="65"/>
      <c r="Q41" s="52">
        <v>5052128</v>
      </c>
      <c r="R41" s="12">
        <v>41000</v>
      </c>
    </row>
    <row r="42" spans="7:18" x14ac:dyDescent="0.25">
      <c r="G42" s="21">
        <v>470</v>
      </c>
      <c r="H42" s="21">
        <v>1</v>
      </c>
      <c r="M42" s="84" t="s">
        <v>38</v>
      </c>
      <c r="N42" s="77">
        <v>350</v>
      </c>
      <c r="O42" s="58"/>
      <c r="P42" s="65"/>
      <c r="Q42" s="52">
        <v>5085790</v>
      </c>
      <c r="R42" s="12">
        <v>41030</v>
      </c>
    </row>
    <row r="43" spans="7:18" x14ac:dyDescent="0.25">
      <c r="G43" s="21">
        <v>512</v>
      </c>
      <c r="H43" s="21">
        <v>1</v>
      </c>
      <c r="M43" s="84" t="s">
        <v>39</v>
      </c>
      <c r="N43" s="77">
        <v>550</v>
      </c>
      <c r="O43" s="58" t="s">
        <v>285</v>
      </c>
      <c r="P43" s="65"/>
      <c r="Q43" s="52">
        <v>5115892</v>
      </c>
      <c r="R43" s="12">
        <v>41061</v>
      </c>
    </row>
    <row r="44" spans="7:18" x14ac:dyDescent="0.25">
      <c r="G44" s="21">
        <v>522</v>
      </c>
      <c r="H44" s="21">
        <v>1</v>
      </c>
      <c r="M44" s="84" t="s">
        <v>40</v>
      </c>
      <c r="N44" s="77">
        <v>200</v>
      </c>
      <c r="O44" s="58"/>
      <c r="P44" s="65"/>
      <c r="Q44" s="52">
        <v>5152219</v>
      </c>
      <c r="R44" s="12">
        <v>41091</v>
      </c>
    </row>
    <row r="45" spans="7:18" x14ac:dyDescent="0.25">
      <c r="G45" s="21">
        <v>550</v>
      </c>
      <c r="H45" s="21">
        <v>1</v>
      </c>
      <c r="M45" s="84" t="s">
        <v>41</v>
      </c>
      <c r="N45" s="77">
        <v>800</v>
      </c>
      <c r="O45" s="58"/>
      <c r="P45" s="65"/>
      <c r="Q45" s="52">
        <v>5182722</v>
      </c>
      <c r="R45" s="12">
        <v>41122</v>
      </c>
    </row>
    <row r="46" spans="7:18" x14ac:dyDescent="0.25">
      <c r="G46" s="21">
        <v>730</v>
      </c>
      <c r="H46" s="21">
        <v>1</v>
      </c>
      <c r="M46" s="84" t="s">
        <v>42</v>
      </c>
      <c r="N46" s="77">
        <v>350</v>
      </c>
      <c r="O46" s="58"/>
      <c r="P46" s="65"/>
      <c r="Q46" s="52">
        <v>5214789</v>
      </c>
      <c r="R46" s="12">
        <v>41153</v>
      </c>
    </row>
    <row r="47" spans="7:18" x14ac:dyDescent="0.25">
      <c r="G47" s="21">
        <v>760</v>
      </c>
      <c r="H47" s="21">
        <v>1</v>
      </c>
      <c r="M47" s="84" t="s">
        <v>282</v>
      </c>
      <c r="N47" s="77">
        <v>150</v>
      </c>
      <c r="O47" s="58" t="s">
        <v>286</v>
      </c>
      <c r="P47" s="65"/>
      <c r="Q47" s="52">
        <v>5239010</v>
      </c>
      <c r="R47" s="12">
        <v>41183</v>
      </c>
    </row>
    <row r="48" spans="7:18" x14ac:dyDescent="0.25">
      <c r="G48" s="21">
        <v>761</v>
      </c>
      <c r="H48" s="21">
        <v>1</v>
      </c>
      <c r="M48" s="84" t="s">
        <v>43</v>
      </c>
      <c r="N48" s="77">
        <v>150</v>
      </c>
      <c r="O48" s="58" t="s">
        <v>286</v>
      </c>
      <c r="P48" s="65"/>
      <c r="Q48" s="52">
        <v>5276335</v>
      </c>
      <c r="R48" s="12">
        <v>41214</v>
      </c>
    </row>
    <row r="49" spans="7:18" x14ac:dyDescent="0.25">
      <c r="G49" s="21">
        <v>869</v>
      </c>
      <c r="H49" s="21">
        <v>1</v>
      </c>
      <c r="M49" s="84" t="s">
        <v>44</v>
      </c>
      <c r="N49" s="77">
        <v>200</v>
      </c>
      <c r="O49" s="58"/>
      <c r="P49" s="65"/>
      <c r="Q49" s="52">
        <v>5305601</v>
      </c>
      <c r="R49" s="12">
        <v>41244</v>
      </c>
    </row>
    <row r="50" spans="7:18" x14ac:dyDescent="0.25">
      <c r="G50" s="21">
        <v>2000</v>
      </c>
      <c r="H50" s="21">
        <v>1</v>
      </c>
      <c r="M50" s="84" t="s">
        <v>45</v>
      </c>
      <c r="N50" s="77">
        <v>350</v>
      </c>
      <c r="O50" s="58"/>
      <c r="P50" s="65"/>
      <c r="Q50" s="52">
        <v>5333739</v>
      </c>
      <c r="R50" s="10">
        <v>41275</v>
      </c>
    </row>
    <row r="51" spans="7:18" x14ac:dyDescent="0.25">
      <c r="G51" s="21">
        <v>2001</v>
      </c>
      <c r="H51" s="21">
        <v>1</v>
      </c>
      <c r="M51" s="84" t="s">
        <v>46</v>
      </c>
      <c r="N51" s="77">
        <v>150</v>
      </c>
      <c r="O51" s="58" t="s">
        <v>286</v>
      </c>
      <c r="P51" s="65"/>
      <c r="Q51" s="52">
        <v>5369374</v>
      </c>
      <c r="R51" s="12">
        <v>41306</v>
      </c>
    </row>
    <row r="52" spans="7:18" x14ac:dyDescent="0.25">
      <c r="G52" s="21">
        <v>2002</v>
      </c>
      <c r="H52" s="21">
        <v>1</v>
      </c>
      <c r="M52" s="84" t="s">
        <v>47</v>
      </c>
      <c r="N52" s="77">
        <v>200</v>
      </c>
      <c r="O52" s="58"/>
      <c r="P52" s="65"/>
      <c r="Q52" s="52">
        <v>5406675</v>
      </c>
      <c r="R52" s="12">
        <v>41334</v>
      </c>
    </row>
    <row r="53" spans="7:18" x14ac:dyDescent="0.25">
      <c r="G53" s="21">
        <v>2204</v>
      </c>
      <c r="H53" s="21">
        <v>1</v>
      </c>
      <c r="M53" s="84" t="s">
        <v>48</v>
      </c>
      <c r="N53" s="77">
        <v>350</v>
      </c>
      <c r="O53" s="58"/>
      <c r="P53" s="65"/>
      <c r="Q53" s="52">
        <v>5441195</v>
      </c>
      <c r="R53" s="12">
        <v>41365</v>
      </c>
    </row>
    <row r="54" spans="7:18" x14ac:dyDescent="0.25">
      <c r="G54" s="21">
        <v>2239</v>
      </c>
      <c r="H54" s="21">
        <v>1</v>
      </c>
      <c r="M54" s="84" t="s">
        <v>49</v>
      </c>
      <c r="N54" s="77">
        <v>550</v>
      </c>
      <c r="O54" s="58" t="s">
        <v>285</v>
      </c>
      <c r="P54" s="65"/>
      <c r="Q54" s="52">
        <v>5474130</v>
      </c>
      <c r="R54" s="12">
        <v>41395</v>
      </c>
    </row>
    <row r="55" spans="7:18" x14ac:dyDescent="0.25">
      <c r="G55" s="21">
        <v>2270</v>
      </c>
      <c r="H55" s="21">
        <v>1</v>
      </c>
      <c r="M55" s="84" t="s">
        <v>50</v>
      </c>
      <c r="N55" s="77">
        <v>800</v>
      </c>
      <c r="O55" s="58"/>
      <c r="P55" s="65"/>
      <c r="Q55" s="52">
        <v>5510383</v>
      </c>
      <c r="R55" s="12">
        <v>41426</v>
      </c>
    </row>
    <row r="56" spans="7:18" x14ac:dyDescent="0.25">
      <c r="G56" s="21">
        <v>3100</v>
      </c>
      <c r="H56" s="21">
        <v>1</v>
      </c>
      <c r="M56" s="84" t="s">
        <v>51</v>
      </c>
      <c r="N56" s="77">
        <v>100</v>
      </c>
      <c r="O56" s="58" t="s">
        <v>286</v>
      </c>
      <c r="P56" s="65"/>
      <c r="Q56" s="52">
        <v>5553355</v>
      </c>
      <c r="R56" s="12">
        <v>41456</v>
      </c>
    </row>
    <row r="57" spans="7:18" x14ac:dyDescent="0.25">
      <c r="G57" s="21">
        <v>3200</v>
      </c>
      <c r="H57" s="21">
        <v>1</v>
      </c>
      <c r="M57" s="84" t="s">
        <v>52</v>
      </c>
      <c r="N57" s="77">
        <v>250</v>
      </c>
      <c r="O57" s="58"/>
      <c r="P57" s="65"/>
      <c r="Q57" s="52">
        <v>5588628</v>
      </c>
      <c r="R57" s="12">
        <v>41487</v>
      </c>
    </row>
    <row r="58" spans="7:18" x14ac:dyDescent="0.25">
      <c r="G58" s="21">
        <v>3550</v>
      </c>
      <c r="H58" s="21">
        <v>1</v>
      </c>
      <c r="M58" s="84" t="s">
        <v>53</v>
      </c>
      <c r="N58" s="77">
        <v>250</v>
      </c>
      <c r="O58" s="58"/>
      <c r="P58" s="65"/>
      <c r="Q58" s="52">
        <v>5644009</v>
      </c>
      <c r="R58" s="12">
        <v>41518</v>
      </c>
    </row>
    <row r="59" spans="7:18" x14ac:dyDescent="0.25">
      <c r="G59" s="21" t="s">
        <v>209</v>
      </c>
      <c r="H59" s="21">
        <v>1</v>
      </c>
      <c r="M59" s="84" t="s">
        <v>54</v>
      </c>
      <c r="N59" s="77">
        <v>300</v>
      </c>
      <c r="O59" s="58"/>
      <c r="P59" s="65"/>
      <c r="Q59" s="52">
        <v>5691857</v>
      </c>
      <c r="R59" s="12">
        <v>41548</v>
      </c>
    </row>
    <row r="60" spans="7:18" x14ac:dyDescent="0.25">
      <c r="G60" s="21" t="s">
        <v>302</v>
      </c>
      <c r="H60" s="21">
        <v>1</v>
      </c>
      <c r="M60" s="84" t="s">
        <v>305</v>
      </c>
      <c r="N60" s="88" t="s">
        <v>303</v>
      </c>
      <c r="O60" s="58"/>
      <c r="P60" s="65"/>
      <c r="Q60" s="52">
        <v>5734181</v>
      </c>
      <c r="R60" s="12">
        <v>41579</v>
      </c>
    </row>
    <row r="61" spans="7:18" x14ac:dyDescent="0.25">
      <c r="G61" s="21" t="s">
        <v>213</v>
      </c>
      <c r="H61" s="21">
        <v>1</v>
      </c>
      <c r="M61" s="84" t="s">
        <v>55</v>
      </c>
      <c r="N61" s="77">
        <v>100</v>
      </c>
      <c r="O61" s="58" t="s">
        <v>286</v>
      </c>
      <c r="P61" s="65"/>
      <c r="Q61" s="52">
        <v>5767746</v>
      </c>
      <c r="R61" s="12">
        <v>41609</v>
      </c>
    </row>
    <row r="62" spans="7:18" x14ac:dyDescent="0.25">
      <c r="G62" s="21" t="s">
        <v>214</v>
      </c>
      <c r="H62" s="21">
        <v>1</v>
      </c>
      <c r="M62" s="84" t="s">
        <v>56</v>
      </c>
      <c r="N62" s="77">
        <v>200</v>
      </c>
      <c r="O62" s="58"/>
      <c r="P62" s="65"/>
      <c r="Q62" s="52">
        <v>5810077</v>
      </c>
      <c r="R62" s="10">
        <v>41640</v>
      </c>
    </row>
    <row r="63" spans="7:18" x14ac:dyDescent="0.25">
      <c r="G63" s="21" t="s">
        <v>216</v>
      </c>
      <c r="H63" s="21">
        <v>1</v>
      </c>
      <c r="M63" s="84" t="s">
        <v>57</v>
      </c>
      <c r="N63" s="77">
        <v>300</v>
      </c>
      <c r="O63" s="58"/>
      <c r="P63" s="65"/>
      <c r="Q63" s="52">
        <v>5851434</v>
      </c>
      <c r="R63" s="12">
        <v>41671</v>
      </c>
    </row>
    <row r="64" spans="7:18" x14ac:dyDescent="0.25">
      <c r="G64" s="21" t="s">
        <v>217</v>
      </c>
      <c r="H64" s="21">
        <v>1</v>
      </c>
      <c r="M64" s="84" t="s">
        <v>283</v>
      </c>
      <c r="N64" s="77">
        <v>125</v>
      </c>
      <c r="O64" s="58" t="s">
        <v>286</v>
      </c>
      <c r="P64" s="65"/>
      <c r="Q64" s="52">
        <v>5889882</v>
      </c>
      <c r="R64" s="12">
        <v>41699</v>
      </c>
    </row>
    <row r="65" spans="7:18" x14ac:dyDescent="0.25">
      <c r="G65" s="21" t="s">
        <v>218</v>
      </c>
      <c r="H65" s="21">
        <v>1</v>
      </c>
      <c r="M65" s="84" t="s">
        <v>58</v>
      </c>
      <c r="N65" s="77">
        <v>350</v>
      </c>
      <c r="O65" s="58"/>
      <c r="P65" s="65"/>
      <c r="Q65" s="52">
        <v>5926392</v>
      </c>
      <c r="R65" s="12">
        <v>41730</v>
      </c>
    </row>
    <row r="66" spans="7:18" x14ac:dyDescent="0.25">
      <c r="G66" s="21" t="s">
        <v>220</v>
      </c>
      <c r="H66" s="21">
        <v>2</v>
      </c>
      <c r="M66" s="84" t="s">
        <v>59</v>
      </c>
      <c r="N66" s="77">
        <v>150</v>
      </c>
      <c r="O66" s="58" t="s">
        <v>286</v>
      </c>
      <c r="P66" s="65"/>
      <c r="Q66" s="52">
        <v>5962016</v>
      </c>
      <c r="R66" s="12">
        <v>41760</v>
      </c>
    </row>
    <row r="67" spans="7:18" x14ac:dyDescent="0.25">
      <c r="G67" s="21" t="s">
        <v>219</v>
      </c>
      <c r="H67" s="21">
        <v>2</v>
      </c>
      <c r="M67" s="84" t="s">
        <v>60</v>
      </c>
      <c r="N67" s="77">
        <v>200</v>
      </c>
      <c r="O67" s="58"/>
      <c r="P67" s="65"/>
      <c r="Q67" s="52">
        <v>6019905</v>
      </c>
      <c r="R67" s="12">
        <v>41791</v>
      </c>
    </row>
    <row r="68" spans="7:18" ht="30.75" x14ac:dyDescent="0.25">
      <c r="G68" s="21" t="s">
        <v>221</v>
      </c>
      <c r="H68" s="21">
        <v>1</v>
      </c>
      <c r="M68" s="84" t="s">
        <v>61</v>
      </c>
      <c r="N68" s="77">
        <v>350</v>
      </c>
      <c r="O68" s="58"/>
      <c r="P68" s="65"/>
      <c r="Q68" s="54" t="s">
        <v>263</v>
      </c>
      <c r="R68" s="12">
        <v>41821</v>
      </c>
    </row>
    <row r="69" spans="7:18" x14ac:dyDescent="0.25">
      <c r="G69" s="21" t="s">
        <v>222</v>
      </c>
      <c r="H69" s="21">
        <v>1</v>
      </c>
      <c r="M69" s="84" t="s">
        <v>62</v>
      </c>
      <c r="N69" s="77">
        <v>125</v>
      </c>
      <c r="O69" s="58" t="s">
        <v>286</v>
      </c>
      <c r="P69" s="65"/>
      <c r="Q69" s="55">
        <v>6334215</v>
      </c>
      <c r="R69" s="29">
        <v>41852</v>
      </c>
    </row>
    <row r="70" spans="7:18" x14ac:dyDescent="0.25">
      <c r="G70" s="21" t="s">
        <v>223</v>
      </c>
      <c r="H70" s="21">
        <v>2</v>
      </c>
      <c r="M70" s="84" t="s">
        <v>63</v>
      </c>
      <c r="N70" s="77">
        <v>200</v>
      </c>
      <c r="O70" s="58"/>
      <c r="P70" s="11">
        <v>8000151</v>
      </c>
      <c r="Q70" s="52">
        <v>6372798</v>
      </c>
      <c r="R70" s="12">
        <v>41883</v>
      </c>
    </row>
    <row r="71" spans="7:18" x14ac:dyDescent="0.25">
      <c r="G71" s="21" t="s">
        <v>224</v>
      </c>
      <c r="H71" s="21">
        <v>2</v>
      </c>
      <c r="M71" s="84" t="s">
        <v>64</v>
      </c>
      <c r="N71" s="77">
        <v>325</v>
      </c>
      <c r="O71" s="58"/>
      <c r="P71" s="11">
        <v>8000136</v>
      </c>
      <c r="Q71" s="52">
        <v>6410000</v>
      </c>
      <c r="R71" s="12">
        <v>41913</v>
      </c>
    </row>
    <row r="72" spans="7:18" ht="63" x14ac:dyDescent="0.25">
      <c r="G72" s="21" t="s">
        <v>225</v>
      </c>
      <c r="H72" s="21">
        <v>2</v>
      </c>
      <c r="M72" s="84" t="s">
        <v>65</v>
      </c>
      <c r="N72" s="87" t="s">
        <v>309</v>
      </c>
      <c r="O72" s="58" t="s">
        <v>285</v>
      </c>
      <c r="P72" s="11">
        <v>8008896</v>
      </c>
      <c r="Q72" s="52">
        <v>6446354</v>
      </c>
      <c r="R72" s="12">
        <v>41944</v>
      </c>
    </row>
    <row r="73" spans="7:18" ht="63" x14ac:dyDescent="0.25">
      <c r="G73" s="21" t="s">
        <v>226</v>
      </c>
      <c r="H73" s="21">
        <v>2</v>
      </c>
      <c r="M73" s="84" t="s">
        <v>66</v>
      </c>
      <c r="N73" s="87" t="s">
        <v>309</v>
      </c>
      <c r="O73" s="58"/>
      <c r="P73" s="11">
        <v>8015700</v>
      </c>
      <c r="Q73" s="52">
        <v>6488543</v>
      </c>
      <c r="R73" s="12">
        <v>41974</v>
      </c>
    </row>
    <row r="74" spans="7:18" ht="63" x14ac:dyDescent="0.25">
      <c r="G74" s="44" t="s">
        <v>227</v>
      </c>
      <c r="H74" s="44">
        <v>1</v>
      </c>
      <c r="M74" s="84" t="s">
        <v>306</v>
      </c>
      <c r="N74" s="87" t="s">
        <v>309</v>
      </c>
      <c r="O74" s="58"/>
      <c r="P74" s="11">
        <v>8023228</v>
      </c>
      <c r="Q74" s="52">
        <v>6530457</v>
      </c>
      <c r="R74" s="10">
        <v>42005</v>
      </c>
    </row>
    <row r="75" spans="7:18" x14ac:dyDescent="0.25">
      <c r="G75" s="21" t="s">
        <v>228</v>
      </c>
      <c r="H75" s="22">
        <v>1</v>
      </c>
      <c r="M75" s="84" t="s">
        <v>67</v>
      </c>
      <c r="N75" s="77">
        <v>200</v>
      </c>
      <c r="O75" s="58"/>
      <c r="P75" s="11">
        <v>8028834</v>
      </c>
      <c r="Q75" s="52">
        <v>6553166</v>
      </c>
      <c r="R75" s="12">
        <v>42036</v>
      </c>
    </row>
    <row r="76" spans="7:18" x14ac:dyDescent="0.25">
      <c r="G76" s="21" t="s">
        <v>229</v>
      </c>
      <c r="H76" s="22">
        <v>1</v>
      </c>
      <c r="M76" s="84" t="s">
        <v>68</v>
      </c>
      <c r="N76" s="77">
        <v>100</v>
      </c>
      <c r="O76" s="58" t="s">
        <v>286</v>
      </c>
      <c r="P76" s="11">
        <v>8036904</v>
      </c>
      <c r="Q76" s="52">
        <v>6587650</v>
      </c>
      <c r="R76" s="12">
        <v>42064</v>
      </c>
    </row>
    <row r="77" spans="7:18" x14ac:dyDescent="0.25">
      <c r="G77" s="21" t="s">
        <v>230</v>
      </c>
      <c r="H77" s="21">
        <v>1</v>
      </c>
      <c r="M77" s="84" t="s">
        <v>69</v>
      </c>
      <c r="N77" s="77">
        <v>200</v>
      </c>
      <c r="O77" s="58"/>
      <c r="P77" s="11">
        <v>8047425</v>
      </c>
      <c r="Q77" s="52">
        <v>6620131</v>
      </c>
      <c r="R77" s="12">
        <v>42095</v>
      </c>
    </row>
    <row r="78" spans="7:18" ht="47.25" x14ac:dyDescent="0.25">
      <c r="G78" s="21" t="s">
        <v>231</v>
      </c>
      <c r="H78" s="21">
        <v>1</v>
      </c>
      <c r="M78" s="84" t="s">
        <v>70</v>
      </c>
      <c r="N78" s="88" t="s">
        <v>324</v>
      </c>
      <c r="O78" s="58"/>
      <c r="P78" s="15">
        <v>8058366</v>
      </c>
      <c r="Q78" s="52">
        <v>6654501</v>
      </c>
      <c r="R78" s="12">
        <v>42125</v>
      </c>
    </row>
    <row r="79" spans="7:18" x14ac:dyDescent="0.25">
      <c r="G79" s="21" t="s">
        <v>215</v>
      </c>
      <c r="H79" s="21">
        <v>1</v>
      </c>
      <c r="M79" s="84" t="s">
        <v>71</v>
      </c>
      <c r="N79" s="77">
        <v>100</v>
      </c>
      <c r="O79" s="58" t="s">
        <v>286</v>
      </c>
      <c r="P79" s="16">
        <v>8067253</v>
      </c>
      <c r="Q79" s="52">
        <v>6680523</v>
      </c>
      <c r="R79" s="12">
        <v>42156</v>
      </c>
    </row>
    <row r="80" spans="7:18" x14ac:dyDescent="0.25">
      <c r="G80" s="21" t="s">
        <v>232</v>
      </c>
      <c r="H80" s="21">
        <v>1</v>
      </c>
      <c r="M80" s="84" t="s">
        <v>72</v>
      </c>
      <c r="N80" s="77">
        <v>200</v>
      </c>
      <c r="O80" s="58"/>
      <c r="P80" s="16">
        <v>8079703</v>
      </c>
      <c r="Q80" s="52">
        <v>6719975</v>
      </c>
      <c r="R80" s="12">
        <v>42186</v>
      </c>
    </row>
    <row r="81" spans="2:18" ht="47.25" x14ac:dyDescent="0.25">
      <c r="G81" s="21" t="s">
        <v>300</v>
      </c>
      <c r="H81" s="21">
        <v>1</v>
      </c>
      <c r="M81" s="84" t="s">
        <v>73</v>
      </c>
      <c r="N81" s="88" t="s">
        <v>310</v>
      </c>
      <c r="O81" s="58"/>
      <c r="P81" s="16">
        <v>8091639</v>
      </c>
      <c r="Q81" s="52">
        <v>6751532</v>
      </c>
      <c r="R81" s="12">
        <v>42217</v>
      </c>
    </row>
    <row r="82" spans="2:18" x14ac:dyDescent="0.25">
      <c r="G82" s="21" t="s">
        <v>233</v>
      </c>
      <c r="H82" s="21">
        <v>2</v>
      </c>
      <c r="M82" s="84" t="s">
        <v>74</v>
      </c>
      <c r="N82" s="77">
        <v>200</v>
      </c>
      <c r="O82" s="58"/>
      <c r="P82" s="11">
        <v>8111916</v>
      </c>
      <c r="Q82" s="52">
        <v>6766576</v>
      </c>
      <c r="R82" s="12">
        <v>42248</v>
      </c>
    </row>
    <row r="83" spans="2:18" x14ac:dyDescent="0.25">
      <c r="G83" s="21" t="s">
        <v>234</v>
      </c>
      <c r="H83" s="21">
        <v>2</v>
      </c>
      <c r="M83" s="84" t="s">
        <v>75</v>
      </c>
      <c r="N83" s="77">
        <v>100</v>
      </c>
      <c r="O83" s="58" t="s">
        <v>286</v>
      </c>
      <c r="P83" s="11">
        <v>8141389</v>
      </c>
      <c r="Q83" s="52">
        <v>6783965</v>
      </c>
      <c r="R83" s="12">
        <v>42278</v>
      </c>
    </row>
    <row r="84" spans="2:18" x14ac:dyDescent="0.25">
      <c r="G84" s="21" t="s">
        <v>235</v>
      </c>
      <c r="H84" s="21">
        <v>2</v>
      </c>
      <c r="M84" s="84" t="s">
        <v>76</v>
      </c>
      <c r="N84" s="77">
        <v>200</v>
      </c>
      <c r="O84" s="58"/>
      <c r="P84" s="11">
        <v>8167149</v>
      </c>
      <c r="Q84" s="52">
        <v>6797451</v>
      </c>
      <c r="R84" s="12">
        <v>42309</v>
      </c>
    </row>
    <row r="85" spans="2:18" x14ac:dyDescent="0.25">
      <c r="G85" s="21" t="s">
        <v>236</v>
      </c>
      <c r="H85" s="21">
        <v>1</v>
      </c>
      <c r="M85" s="84" t="s">
        <v>77</v>
      </c>
      <c r="N85" s="77">
        <v>225</v>
      </c>
      <c r="O85" s="58"/>
      <c r="P85" s="30">
        <v>8185272</v>
      </c>
      <c r="Q85" s="56">
        <v>6810116</v>
      </c>
      <c r="R85" s="31">
        <v>42339</v>
      </c>
    </row>
    <row r="86" spans="2:18" x14ac:dyDescent="0.25">
      <c r="G86" s="44" t="s">
        <v>237</v>
      </c>
      <c r="H86" s="44">
        <v>1</v>
      </c>
      <c r="M86" s="84" t="s">
        <v>78</v>
      </c>
      <c r="N86" s="77">
        <v>150</v>
      </c>
      <c r="O86" s="58" t="s">
        <v>285</v>
      </c>
      <c r="P86" s="11">
        <v>8195592</v>
      </c>
      <c r="Q86" s="52">
        <v>6827373</v>
      </c>
      <c r="R86" s="10">
        <v>42370</v>
      </c>
    </row>
    <row r="87" spans="2:18" x14ac:dyDescent="0.25">
      <c r="G87" s="21" t="s">
        <v>238</v>
      </c>
      <c r="H87" s="21">
        <v>1</v>
      </c>
      <c r="M87" s="84" t="s">
        <v>79</v>
      </c>
      <c r="N87" s="77">
        <v>200</v>
      </c>
      <c r="O87" s="58"/>
      <c r="P87" s="11">
        <v>8205453</v>
      </c>
      <c r="Q87" s="52">
        <v>6841294</v>
      </c>
      <c r="R87" s="12">
        <v>42401</v>
      </c>
    </row>
    <row r="88" spans="2:18" x14ac:dyDescent="0.25">
      <c r="G88" s="21" t="s">
        <v>239</v>
      </c>
      <c r="H88" s="21">
        <v>1</v>
      </c>
      <c r="M88" s="84" t="s">
        <v>80</v>
      </c>
      <c r="N88" s="77">
        <v>275</v>
      </c>
      <c r="O88" s="58"/>
      <c r="P88" s="11">
        <v>8218294</v>
      </c>
      <c r="Q88" s="52">
        <v>6857207</v>
      </c>
      <c r="R88" s="12">
        <v>42430</v>
      </c>
    </row>
    <row r="89" spans="2:18" x14ac:dyDescent="0.25">
      <c r="G89" s="21" t="s">
        <v>240</v>
      </c>
      <c r="H89" s="21">
        <v>1</v>
      </c>
      <c r="M89" s="84" t="s">
        <v>81</v>
      </c>
      <c r="N89" s="77">
        <v>200</v>
      </c>
      <c r="O89" s="58" t="s">
        <v>286</v>
      </c>
      <c r="P89" s="11">
        <v>8235591</v>
      </c>
      <c r="Q89" s="52">
        <v>6874506</v>
      </c>
      <c r="R89" s="12">
        <v>42461</v>
      </c>
    </row>
    <row r="90" spans="2:18" x14ac:dyDescent="0.25">
      <c r="B90" s="9"/>
      <c r="G90" s="21" t="s">
        <v>241</v>
      </c>
      <c r="H90" s="21">
        <v>1</v>
      </c>
      <c r="M90" s="84" t="s">
        <v>82</v>
      </c>
      <c r="N90" s="77">
        <v>200</v>
      </c>
      <c r="O90" s="58"/>
      <c r="P90" s="11">
        <v>8250229</v>
      </c>
      <c r="Q90" s="52">
        <v>6889242</v>
      </c>
      <c r="R90" s="12">
        <v>42491</v>
      </c>
    </row>
    <row r="91" spans="2:18" x14ac:dyDescent="0.25">
      <c r="B91" s="9"/>
      <c r="G91" s="21" t="s">
        <v>242</v>
      </c>
      <c r="H91" s="21">
        <v>3</v>
      </c>
      <c r="M91" s="84" t="s">
        <v>83</v>
      </c>
      <c r="N91" s="77">
        <v>400</v>
      </c>
      <c r="O91" s="58"/>
      <c r="P91" s="11">
        <v>8266350</v>
      </c>
      <c r="Q91" s="52">
        <v>6903589</v>
      </c>
      <c r="R91" s="12">
        <v>42522</v>
      </c>
    </row>
    <row r="92" spans="2:18" x14ac:dyDescent="0.25">
      <c r="G92" s="21" t="s">
        <v>298</v>
      </c>
      <c r="H92" s="21">
        <v>3</v>
      </c>
      <c r="M92" s="84" t="s">
        <v>84</v>
      </c>
      <c r="N92" s="77">
        <v>125</v>
      </c>
      <c r="O92" s="58" t="s">
        <v>286</v>
      </c>
      <c r="P92" s="11">
        <v>8282357</v>
      </c>
      <c r="Q92" s="52">
        <v>6922253</v>
      </c>
      <c r="R92" s="12">
        <v>42552</v>
      </c>
    </row>
    <row r="93" spans="2:18" x14ac:dyDescent="0.25">
      <c r="G93" s="21" t="s">
        <v>243</v>
      </c>
      <c r="H93" s="21">
        <v>3</v>
      </c>
      <c r="M93" s="84" t="s">
        <v>85</v>
      </c>
      <c r="N93" s="77">
        <v>125</v>
      </c>
      <c r="O93" s="59" t="s">
        <v>285</v>
      </c>
      <c r="P93" s="11">
        <v>8297341</v>
      </c>
      <c r="Q93" s="52">
        <v>6937107</v>
      </c>
      <c r="R93" s="12">
        <v>42583</v>
      </c>
    </row>
    <row r="94" spans="2:18" x14ac:dyDescent="0.25">
      <c r="G94" s="21" t="s">
        <v>297</v>
      </c>
      <c r="H94" s="21">
        <v>2</v>
      </c>
      <c r="M94" s="84" t="s">
        <v>86</v>
      </c>
      <c r="N94" s="77">
        <v>200</v>
      </c>
      <c r="O94" s="58"/>
      <c r="P94" s="11">
        <v>8313124</v>
      </c>
      <c r="Q94" s="52">
        <v>6953964</v>
      </c>
      <c r="R94" s="12">
        <v>42614</v>
      </c>
    </row>
    <row r="95" spans="2:18" x14ac:dyDescent="0.25">
      <c r="G95" s="21" t="s">
        <v>244</v>
      </c>
      <c r="H95" s="21">
        <v>1</v>
      </c>
      <c r="M95" s="84" t="s">
        <v>87</v>
      </c>
      <c r="N95" s="77">
        <v>325</v>
      </c>
      <c r="O95" s="58"/>
      <c r="P95" s="11">
        <v>8333760</v>
      </c>
      <c r="Q95" s="52">
        <v>6970872</v>
      </c>
      <c r="R95" s="12">
        <v>42644</v>
      </c>
    </row>
    <row r="96" spans="2:18" ht="47.25" x14ac:dyDescent="0.25">
      <c r="G96" s="21" t="s">
        <v>245</v>
      </c>
      <c r="H96" s="21">
        <v>1</v>
      </c>
      <c r="M96" s="84" t="s">
        <v>88</v>
      </c>
      <c r="N96" s="89" t="s">
        <v>311</v>
      </c>
      <c r="O96" s="58" t="s">
        <v>285</v>
      </c>
      <c r="P96" s="11">
        <v>8349252</v>
      </c>
      <c r="Q96" s="52">
        <v>6985991</v>
      </c>
      <c r="R96" s="12">
        <v>42675</v>
      </c>
    </row>
    <row r="97" spans="7:18" x14ac:dyDescent="0.25">
      <c r="G97" s="21" t="s">
        <v>246</v>
      </c>
      <c r="H97" s="21">
        <v>1</v>
      </c>
      <c r="M97" s="84" t="s">
        <v>89</v>
      </c>
      <c r="N97" s="77">
        <v>200</v>
      </c>
      <c r="O97" s="58"/>
      <c r="P97" s="11">
        <v>8364691</v>
      </c>
      <c r="Q97" s="52">
        <v>7001925</v>
      </c>
      <c r="R97" s="12">
        <v>42705</v>
      </c>
    </row>
    <row r="98" spans="7:18" x14ac:dyDescent="0.25">
      <c r="G98" s="21" t="s">
        <v>247</v>
      </c>
      <c r="H98" s="21">
        <v>1</v>
      </c>
      <c r="M98" s="84" t="s">
        <v>90</v>
      </c>
      <c r="N98" s="77">
        <v>125</v>
      </c>
      <c r="O98" s="58" t="s">
        <v>286</v>
      </c>
      <c r="P98" s="11">
        <v>8380475</v>
      </c>
      <c r="Q98" s="52">
        <v>7019612</v>
      </c>
      <c r="R98" s="10">
        <v>42736</v>
      </c>
    </row>
    <row r="99" spans="7:18" x14ac:dyDescent="0.25">
      <c r="G99" s="21" t="s">
        <v>248</v>
      </c>
      <c r="H99" s="21">
        <v>1</v>
      </c>
      <c r="M99" s="84" t="s">
        <v>91</v>
      </c>
      <c r="N99" s="77">
        <v>200</v>
      </c>
      <c r="O99" s="58"/>
      <c r="P99" s="11">
        <v>8397925</v>
      </c>
      <c r="Q99" s="52">
        <v>7037732</v>
      </c>
      <c r="R99" s="12">
        <v>42767</v>
      </c>
    </row>
    <row r="100" spans="7:18" ht="47.25" x14ac:dyDescent="0.25">
      <c r="G100" s="21" t="s">
        <v>249</v>
      </c>
      <c r="H100" s="21">
        <v>1</v>
      </c>
      <c r="M100" s="84" t="s">
        <v>92</v>
      </c>
      <c r="N100" s="87" t="s">
        <v>312</v>
      </c>
      <c r="O100" s="58"/>
      <c r="P100" s="11">
        <v>8414664</v>
      </c>
      <c r="Q100" s="52">
        <v>7053790</v>
      </c>
      <c r="R100" s="12">
        <v>42795</v>
      </c>
    </row>
    <row r="101" spans="7:18" x14ac:dyDescent="0.25">
      <c r="G101" s="21" t="s">
        <v>250</v>
      </c>
      <c r="H101" s="21">
        <v>0</v>
      </c>
      <c r="M101" s="84" t="s">
        <v>93</v>
      </c>
      <c r="N101" s="77">
        <v>200</v>
      </c>
      <c r="O101" s="58" t="s">
        <v>286</v>
      </c>
      <c r="P101" s="11">
        <v>8432527</v>
      </c>
      <c r="Q101" s="52">
        <v>7072591</v>
      </c>
      <c r="R101" s="12">
        <v>42826</v>
      </c>
    </row>
    <row r="102" spans="7:18" x14ac:dyDescent="0.25">
      <c r="G102" s="21" t="s">
        <v>251</v>
      </c>
      <c r="H102" s="21">
        <v>1</v>
      </c>
      <c r="M102" s="84" t="s">
        <v>94</v>
      </c>
      <c r="N102" s="77">
        <v>200</v>
      </c>
      <c r="O102" s="58"/>
      <c r="P102" s="11">
        <v>8451854</v>
      </c>
      <c r="Q102" s="52">
        <v>7088695</v>
      </c>
      <c r="R102" s="12">
        <v>42856</v>
      </c>
    </row>
    <row r="103" spans="7:18" x14ac:dyDescent="0.25">
      <c r="G103" s="21" t="s">
        <v>252</v>
      </c>
      <c r="H103" s="21">
        <v>1</v>
      </c>
      <c r="M103" s="84" t="s">
        <v>95</v>
      </c>
      <c r="N103" s="77">
        <v>400</v>
      </c>
      <c r="O103" s="58"/>
      <c r="P103" s="11">
        <v>8473913</v>
      </c>
      <c r="Q103" s="52">
        <v>7107716</v>
      </c>
      <c r="R103" s="12">
        <v>42887</v>
      </c>
    </row>
    <row r="104" spans="7:18" x14ac:dyDescent="0.25">
      <c r="G104" s="21" t="s">
        <v>253</v>
      </c>
      <c r="H104" s="21">
        <v>1</v>
      </c>
      <c r="M104" s="84" t="s">
        <v>96</v>
      </c>
      <c r="N104" s="77">
        <v>200</v>
      </c>
      <c r="O104" s="58"/>
      <c r="P104" s="11">
        <v>8495942</v>
      </c>
      <c r="Q104" s="52">
        <v>7129714</v>
      </c>
      <c r="R104" s="12">
        <v>42917</v>
      </c>
    </row>
    <row r="105" spans="7:18" ht="47.25" x14ac:dyDescent="0.25">
      <c r="G105" s="21" t="s">
        <v>254</v>
      </c>
      <c r="H105" s="22">
        <v>1</v>
      </c>
      <c r="M105" s="84" t="s">
        <v>97</v>
      </c>
      <c r="N105" s="87" t="s">
        <v>312</v>
      </c>
      <c r="O105" s="58"/>
      <c r="P105" s="11">
        <v>8516498</v>
      </c>
      <c r="Q105" s="52">
        <v>7147554</v>
      </c>
      <c r="R105" s="12">
        <v>42948</v>
      </c>
    </row>
    <row r="106" spans="7:18" x14ac:dyDescent="0.25">
      <c r="G106" s="21" t="s">
        <v>255</v>
      </c>
      <c r="H106" s="22">
        <v>1</v>
      </c>
      <c r="M106" s="84" t="s">
        <v>98</v>
      </c>
      <c r="N106" s="77">
        <v>200</v>
      </c>
      <c r="O106" s="58"/>
      <c r="P106" s="11">
        <v>8553539</v>
      </c>
      <c r="Q106" s="52">
        <v>7168806</v>
      </c>
      <c r="R106" s="12">
        <v>42979</v>
      </c>
    </row>
    <row r="107" spans="7:18" x14ac:dyDescent="0.25">
      <c r="G107" s="21" t="s">
        <v>256</v>
      </c>
      <c r="H107" s="22">
        <v>1</v>
      </c>
      <c r="M107" s="84" t="s">
        <v>99</v>
      </c>
      <c r="N107" s="77">
        <v>200</v>
      </c>
      <c r="O107" s="58"/>
      <c r="P107" s="11">
        <v>8570788</v>
      </c>
      <c r="Q107" s="52">
        <v>7186279</v>
      </c>
      <c r="R107" s="12">
        <v>43009</v>
      </c>
    </row>
    <row r="108" spans="7:18" x14ac:dyDescent="0.25">
      <c r="G108" s="21" t="s">
        <v>257</v>
      </c>
      <c r="H108" s="22">
        <v>1</v>
      </c>
      <c r="M108" s="84" t="s">
        <v>313</v>
      </c>
      <c r="N108" s="77">
        <v>200</v>
      </c>
      <c r="O108" s="58"/>
      <c r="P108" s="11">
        <v>8593021</v>
      </c>
      <c r="Q108" s="52">
        <v>7202606</v>
      </c>
      <c r="R108" s="12">
        <v>43040</v>
      </c>
    </row>
    <row r="109" spans="7:18" x14ac:dyDescent="0.25">
      <c r="G109" s="21" t="s">
        <v>258</v>
      </c>
      <c r="H109" s="21">
        <v>1</v>
      </c>
      <c r="M109" s="84" t="s">
        <v>100</v>
      </c>
      <c r="N109" s="77">
        <v>200</v>
      </c>
      <c r="O109" s="58"/>
      <c r="P109" s="11">
        <v>8617578</v>
      </c>
      <c r="Q109" s="52">
        <v>7217065</v>
      </c>
      <c r="R109" s="12">
        <v>43070</v>
      </c>
    </row>
    <row r="110" spans="7:18" x14ac:dyDescent="0.25">
      <c r="G110" s="21" t="s">
        <v>259</v>
      </c>
      <c r="H110" s="21">
        <v>1</v>
      </c>
      <c r="M110" s="84" t="s">
        <v>101</v>
      </c>
      <c r="N110" s="77">
        <v>125</v>
      </c>
      <c r="O110" s="58" t="s">
        <v>286</v>
      </c>
      <c r="P110" s="11">
        <v>8636691</v>
      </c>
      <c r="Q110" s="52">
        <v>7233905</v>
      </c>
      <c r="R110" s="10">
        <v>43101</v>
      </c>
    </row>
    <row r="111" spans="7:18" x14ac:dyDescent="0.25">
      <c r="G111" s="21" t="s">
        <v>260</v>
      </c>
      <c r="H111" s="21">
        <v>1</v>
      </c>
      <c r="M111" s="84" t="s">
        <v>102</v>
      </c>
      <c r="N111" s="77">
        <v>200</v>
      </c>
      <c r="O111" s="58"/>
      <c r="P111" s="11">
        <v>8659664</v>
      </c>
      <c r="Q111" s="52">
        <v>7252110</v>
      </c>
      <c r="R111" s="12">
        <v>43132</v>
      </c>
    </row>
    <row r="112" spans="7:18" ht="47.25" x14ac:dyDescent="0.25">
      <c r="G112" s="21" t="s">
        <v>261</v>
      </c>
      <c r="H112" s="21">
        <v>1</v>
      </c>
      <c r="M112" s="84" t="s">
        <v>103</v>
      </c>
      <c r="N112" s="87" t="s">
        <v>312</v>
      </c>
      <c r="O112" s="58"/>
      <c r="P112" s="11">
        <v>8690151</v>
      </c>
      <c r="Q112" s="52">
        <v>7266694</v>
      </c>
      <c r="R112" s="12">
        <v>43160</v>
      </c>
    </row>
    <row r="113" spans="7:18" ht="43.5" customHeight="1" x14ac:dyDescent="0.25">
      <c r="G113" s="21" t="s">
        <v>262</v>
      </c>
      <c r="H113" s="21">
        <v>1</v>
      </c>
      <c r="M113" s="84" t="s">
        <v>104</v>
      </c>
      <c r="N113" s="77">
        <v>200</v>
      </c>
      <c r="O113" s="58"/>
      <c r="P113" s="11">
        <v>8714954</v>
      </c>
      <c r="Q113" s="52">
        <v>7283370</v>
      </c>
      <c r="R113" s="12">
        <v>43191</v>
      </c>
    </row>
    <row r="114" spans="7:18" ht="47.25" x14ac:dyDescent="0.25">
      <c r="M114" s="84" t="s">
        <v>105</v>
      </c>
      <c r="N114" s="87" t="s">
        <v>312</v>
      </c>
      <c r="O114" s="58"/>
      <c r="P114" s="11">
        <v>8814189</v>
      </c>
      <c r="Q114" s="52">
        <v>7296858</v>
      </c>
      <c r="R114" s="12">
        <v>43221</v>
      </c>
    </row>
    <row r="115" spans="7:18" x14ac:dyDescent="0.25">
      <c r="M115" s="84" t="s">
        <v>106</v>
      </c>
      <c r="N115" s="77">
        <v>800</v>
      </c>
      <c r="O115" s="58"/>
      <c r="P115" s="11">
        <v>8832081</v>
      </c>
      <c r="Q115" s="52">
        <v>7311860</v>
      </c>
      <c r="R115" s="12">
        <v>43252</v>
      </c>
    </row>
    <row r="116" spans="7:18" x14ac:dyDescent="0.25">
      <c r="M116" s="84" t="s">
        <v>284</v>
      </c>
      <c r="N116" s="77">
        <v>550</v>
      </c>
      <c r="O116" s="58" t="s">
        <v>287</v>
      </c>
      <c r="P116" s="11">
        <v>8860370</v>
      </c>
      <c r="Q116" s="52">
        <v>7326427</v>
      </c>
      <c r="R116" s="12">
        <v>43282</v>
      </c>
    </row>
    <row r="117" spans="7:18" x14ac:dyDescent="0.25">
      <c r="M117" s="84" t="s">
        <v>107</v>
      </c>
      <c r="N117" s="77">
        <v>200</v>
      </c>
      <c r="O117" s="58"/>
      <c r="P117" s="11">
        <v>8892824</v>
      </c>
      <c r="Q117" s="52">
        <v>7340176</v>
      </c>
      <c r="R117" s="12">
        <v>43313</v>
      </c>
    </row>
    <row r="118" spans="7:18" x14ac:dyDescent="0.25">
      <c r="M118" s="84" t="s">
        <v>108</v>
      </c>
      <c r="N118" s="77">
        <v>1050</v>
      </c>
      <c r="O118" s="58"/>
      <c r="P118" s="11">
        <v>8916053</v>
      </c>
      <c r="Q118" s="52">
        <v>7355242</v>
      </c>
      <c r="R118" s="12">
        <v>43344</v>
      </c>
    </row>
    <row r="119" spans="7:18" x14ac:dyDescent="0.25">
      <c r="M119" s="84" t="s">
        <v>109</v>
      </c>
      <c r="N119" s="77">
        <v>225</v>
      </c>
      <c r="O119" s="58" t="s">
        <v>286</v>
      </c>
      <c r="P119" s="11">
        <v>8936570</v>
      </c>
      <c r="Q119" s="52">
        <v>7367794</v>
      </c>
      <c r="R119" s="12">
        <v>43374</v>
      </c>
    </row>
    <row r="120" spans="7:18" x14ac:dyDescent="0.25">
      <c r="M120" s="84" t="s">
        <v>315</v>
      </c>
      <c r="N120" s="77">
        <v>150</v>
      </c>
      <c r="O120" s="58"/>
      <c r="P120" s="11">
        <v>8969176</v>
      </c>
      <c r="Q120" s="52">
        <v>7380703</v>
      </c>
      <c r="R120" s="12">
        <v>43405</v>
      </c>
    </row>
    <row r="121" spans="7:18" x14ac:dyDescent="0.25">
      <c r="M121" s="84" t="s">
        <v>274</v>
      </c>
      <c r="N121" s="77">
        <v>425</v>
      </c>
      <c r="O121" s="58"/>
      <c r="P121" s="11">
        <v>8990608</v>
      </c>
      <c r="Q121" s="52">
        <v>7395519</v>
      </c>
      <c r="R121" s="12">
        <v>43435</v>
      </c>
    </row>
    <row r="122" spans="7:18" x14ac:dyDescent="0.25">
      <c r="M122" s="84" t="s">
        <v>314</v>
      </c>
      <c r="N122" s="77">
        <v>350</v>
      </c>
      <c r="O122" s="58"/>
      <c r="P122" s="11">
        <v>9024569</v>
      </c>
      <c r="Q122" s="52">
        <v>7407718</v>
      </c>
      <c r="R122" s="10">
        <v>43466</v>
      </c>
    </row>
    <row r="123" spans="7:18" x14ac:dyDescent="0.25">
      <c r="M123" s="84" t="s">
        <v>110</v>
      </c>
      <c r="N123" s="77">
        <v>200</v>
      </c>
      <c r="O123" s="58" t="s">
        <v>285</v>
      </c>
      <c r="P123" s="11">
        <v>9042871</v>
      </c>
      <c r="Q123" s="52">
        <v>7419685</v>
      </c>
      <c r="R123" s="14">
        <v>43497</v>
      </c>
    </row>
    <row r="124" spans="7:18" x14ac:dyDescent="0.25">
      <c r="M124" s="84" t="s">
        <v>316</v>
      </c>
      <c r="N124" s="77">
        <v>300</v>
      </c>
      <c r="O124" s="58"/>
      <c r="P124" s="11">
        <v>9059019</v>
      </c>
      <c r="Q124" s="52">
        <v>7429489</v>
      </c>
      <c r="R124" s="14">
        <v>43525</v>
      </c>
    </row>
    <row r="125" spans="7:18" x14ac:dyDescent="0.25">
      <c r="M125" s="84" t="s">
        <v>111</v>
      </c>
      <c r="N125" s="77">
        <v>450</v>
      </c>
      <c r="O125" s="58"/>
      <c r="P125" s="70">
        <v>98888888</v>
      </c>
      <c r="Q125" s="71">
        <v>7777777</v>
      </c>
      <c r="R125" s="14">
        <v>43556</v>
      </c>
    </row>
    <row r="126" spans="7:18" x14ac:dyDescent="0.25">
      <c r="M126" s="84" t="s">
        <v>112</v>
      </c>
      <c r="N126" s="77">
        <v>200</v>
      </c>
      <c r="O126" s="58" t="s">
        <v>286</v>
      </c>
      <c r="P126" s="65"/>
      <c r="Q126" s="57"/>
      <c r="R126" s="14">
        <v>43586</v>
      </c>
    </row>
    <row r="127" spans="7:18" x14ac:dyDescent="0.25">
      <c r="M127" s="84" t="s">
        <v>318</v>
      </c>
      <c r="N127" s="77">
        <v>150</v>
      </c>
      <c r="O127" s="58"/>
      <c r="P127" s="65"/>
      <c r="Q127" s="57"/>
      <c r="R127" s="14">
        <v>43617</v>
      </c>
    </row>
    <row r="128" spans="7:18" x14ac:dyDescent="0.25">
      <c r="M128" s="84" t="s">
        <v>317</v>
      </c>
      <c r="N128" s="77">
        <v>325</v>
      </c>
      <c r="O128" s="58"/>
      <c r="P128" s="65"/>
      <c r="Q128" s="57"/>
      <c r="R128" s="14">
        <v>43647</v>
      </c>
    </row>
    <row r="129" spans="13:18" x14ac:dyDescent="0.25">
      <c r="M129" s="84" t="s">
        <v>113</v>
      </c>
      <c r="N129" s="77">
        <v>400</v>
      </c>
      <c r="O129" s="58"/>
      <c r="P129" s="65"/>
      <c r="Q129" s="57"/>
      <c r="R129" s="14">
        <v>43678</v>
      </c>
    </row>
    <row r="130" spans="13:18" x14ac:dyDescent="0.25">
      <c r="M130" s="84" t="s">
        <v>114</v>
      </c>
      <c r="N130" s="77">
        <v>200</v>
      </c>
      <c r="O130" s="58" t="s">
        <v>286</v>
      </c>
      <c r="P130" s="65"/>
      <c r="Q130" s="57"/>
      <c r="R130" s="14">
        <v>43709</v>
      </c>
    </row>
    <row r="131" spans="13:18" x14ac:dyDescent="0.25">
      <c r="M131" s="84" t="s">
        <v>319</v>
      </c>
      <c r="N131" s="77">
        <v>150</v>
      </c>
      <c r="O131" s="58"/>
      <c r="P131" s="65"/>
      <c r="Q131" s="57"/>
      <c r="R131" s="14">
        <v>43739</v>
      </c>
    </row>
    <row r="132" spans="13:18" x14ac:dyDescent="0.25">
      <c r="M132" s="84" t="s">
        <v>115</v>
      </c>
      <c r="N132" s="79">
        <v>200</v>
      </c>
      <c r="O132" s="58"/>
      <c r="P132" s="65"/>
      <c r="Q132" s="57"/>
      <c r="R132" s="14">
        <v>43770</v>
      </c>
    </row>
    <row r="133" spans="13:18" x14ac:dyDescent="0.25">
      <c r="M133" s="84" t="s">
        <v>116</v>
      </c>
      <c r="N133" s="79">
        <v>500</v>
      </c>
      <c r="O133" s="58"/>
      <c r="P133" s="65"/>
      <c r="Q133" s="57"/>
      <c r="R133" s="14">
        <v>43800</v>
      </c>
    </row>
    <row r="134" spans="13:18" x14ac:dyDescent="0.25">
      <c r="M134" s="84" t="s">
        <v>320</v>
      </c>
      <c r="N134" s="79">
        <v>350</v>
      </c>
      <c r="O134" s="58"/>
    </row>
    <row r="135" spans="13:18" x14ac:dyDescent="0.25">
      <c r="M135" s="84" t="s">
        <v>117</v>
      </c>
      <c r="N135" s="79">
        <v>400</v>
      </c>
      <c r="O135" s="58"/>
    </row>
    <row r="136" spans="13:18" x14ac:dyDescent="0.25">
      <c r="M136" s="84" t="s">
        <v>118</v>
      </c>
      <c r="N136" s="79">
        <v>225</v>
      </c>
      <c r="O136" s="58"/>
    </row>
    <row r="137" spans="13:18" x14ac:dyDescent="0.25">
      <c r="M137" s="84" t="s">
        <v>321</v>
      </c>
      <c r="N137" s="79">
        <v>150</v>
      </c>
      <c r="O137" s="58" t="s">
        <v>287</v>
      </c>
    </row>
    <row r="138" spans="13:18" x14ac:dyDescent="0.25">
      <c r="M138" s="84" t="s">
        <v>119</v>
      </c>
      <c r="N138" s="79">
        <v>250</v>
      </c>
      <c r="O138" s="58"/>
    </row>
    <row r="139" spans="13:18" x14ac:dyDescent="0.25">
      <c r="M139" s="84" t="s">
        <v>120</v>
      </c>
      <c r="N139" s="79">
        <v>200</v>
      </c>
      <c r="O139" s="58"/>
    </row>
    <row r="140" spans="13:18" x14ac:dyDescent="0.25">
      <c r="M140" s="84" t="s">
        <v>322</v>
      </c>
      <c r="N140" s="79">
        <v>400</v>
      </c>
      <c r="O140" s="58" t="s">
        <v>285</v>
      </c>
    </row>
    <row r="141" spans="13:18" x14ac:dyDescent="0.25">
      <c r="M141" s="84" t="s">
        <v>121</v>
      </c>
      <c r="N141" s="77">
        <v>500</v>
      </c>
      <c r="O141" s="58" t="s">
        <v>286</v>
      </c>
    </row>
    <row r="142" spans="13:18" x14ac:dyDescent="0.25">
      <c r="M142" s="84" t="s">
        <v>122</v>
      </c>
      <c r="N142" s="77">
        <v>250</v>
      </c>
      <c r="O142" s="58"/>
    </row>
    <row r="143" spans="13:18" x14ac:dyDescent="0.25">
      <c r="M143" s="84" t="s">
        <v>123</v>
      </c>
      <c r="N143" s="77">
        <v>400</v>
      </c>
      <c r="O143" s="58"/>
    </row>
    <row r="144" spans="13:18" x14ac:dyDescent="0.25">
      <c r="M144" s="84" t="s">
        <v>210</v>
      </c>
      <c r="N144" s="77">
        <v>1100</v>
      </c>
      <c r="O144" s="58" t="s">
        <v>285</v>
      </c>
    </row>
    <row r="145" spans="13:15" x14ac:dyDescent="0.25">
      <c r="M145" s="84" t="s">
        <v>124</v>
      </c>
      <c r="N145" s="77">
        <v>550</v>
      </c>
      <c r="O145" s="58"/>
    </row>
    <row r="146" spans="13:15" x14ac:dyDescent="0.25">
      <c r="M146" s="84" t="s">
        <v>125</v>
      </c>
      <c r="N146" s="77">
        <v>1050</v>
      </c>
      <c r="O146" s="58"/>
    </row>
    <row r="147" spans="13:15" x14ac:dyDescent="0.25">
      <c r="M147" s="84" t="s">
        <v>126</v>
      </c>
      <c r="N147" s="77">
        <v>200</v>
      </c>
      <c r="O147" s="58"/>
    </row>
    <row r="148" spans="13:15" x14ac:dyDescent="0.25">
      <c r="M148" s="84" t="s">
        <v>127</v>
      </c>
      <c r="N148" s="77">
        <v>100</v>
      </c>
      <c r="O148" s="58" t="s">
        <v>285</v>
      </c>
    </row>
    <row r="149" spans="13:15" x14ac:dyDescent="0.25">
      <c r="M149" s="84" t="s">
        <v>128</v>
      </c>
      <c r="N149" s="77">
        <v>150</v>
      </c>
      <c r="O149" s="58"/>
    </row>
    <row r="150" spans="13:15" x14ac:dyDescent="0.25">
      <c r="M150" s="84" t="s">
        <v>129</v>
      </c>
      <c r="N150" s="77">
        <v>200</v>
      </c>
      <c r="O150" s="58"/>
    </row>
    <row r="151" spans="13:15" x14ac:dyDescent="0.25">
      <c r="M151" s="84" t="s">
        <v>130</v>
      </c>
      <c r="N151" s="77">
        <v>450</v>
      </c>
      <c r="O151" s="58"/>
    </row>
    <row r="152" spans="13:15" x14ac:dyDescent="0.25">
      <c r="M152" s="84" t="s">
        <v>131</v>
      </c>
      <c r="N152" s="77">
        <v>150</v>
      </c>
      <c r="O152" s="58"/>
    </row>
    <row r="153" spans="13:15" x14ac:dyDescent="0.25">
      <c r="M153" s="84" t="s">
        <v>132</v>
      </c>
      <c r="N153" s="77">
        <v>200</v>
      </c>
      <c r="O153" s="58"/>
    </row>
    <row r="154" spans="13:15" x14ac:dyDescent="0.25">
      <c r="M154" s="84" t="s">
        <v>133</v>
      </c>
      <c r="N154" s="77">
        <v>450</v>
      </c>
      <c r="O154" s="58"/>
    </row>
    <row r="155" spans="13:15" x14ac:dyDescent="0.25">
      <c r="M155" s="84" t="s">
        <v>134</v>
      </c>
      <c r="N155" s="77">
        <v>450</v>
      </c>
      <c r="O155" s="58"/>
    </row>
    <row r="156" spans="13:15" x14ac:dyDescent="0.25">
      <c r="M156" s="84" t="s">
        <v>135</v>
      </c>
      <c r="N156" s="77">
        <v>900</v>
      </c>
      <c r="O156" s="58" t="s">
        <v>285</v>
      </c>
    </row>
    <row r="157" spans="13:15" x14ac:dyDescent="0.25">
      <c r="M157" s="84" t="s">
        <v>136</v>
      </c>
      <c r="N157" s="77">
        <v>200</v>
      </c>
      <c r="O157" s="58"/>
    </row>
    <row r="158" spans="13:15" x14ac:dyDescent="0.25">
      <c r="M158" s="84" t="s">
        <v>137</v>
      </c>
      <c r="N158" s="77">
        <v>3050</v>
      </c>
      <c r="O158" s="58"/>
    </row>
    <row r="159" spans="13:15" x14ac:dyDescent="0.25">
      <c r="M159" s="84" t="s">
        <v>138</v>
      </c>
      <c r="N159" s="79">
        <v>250</v>
      </c>
      <c r="O159" s="58" t="s">
        <v>285</v>
      </c>
    </row>
    <row r="160" spans="13:15" x14ac:dyDescent="0.25">
      <c r="M160" s="84" t="s">
        <v>139</v>
      </c>
      <c r="N160" s="79">
        <v>250</v>
      </c>
      <c r="O160" s="58"/>
    </row>
    <row r="161" spans="13:15" x14ac:dyDescent="0.25">
      <c r="M161" s="84" t="s">
        <v>140</v>
      </c>
      <c r="N161" s="79">
        <v>200</v>
      </c>
      <c r="O161" s="58"/>
    </row>
    <row r="162" spans="13:15" x14ac:dyDescent="0.25">
      <c r="M162" s="84" t="s">
        <v>141</v>
      </c>
      <c r="N162" s="79">
        <v>950</v>
      </c>
      <c r="O162" s="58" t="s">
        <v>285</v>
      </c>
    </row>
    <row r="163" spans="13:15" x14ac:dyDescent="0.25">
      <c r="M163" s="84" t="s">
        <v>212</v>
      </c>
      <c r="N163" s="79">
        <v>1550</v>
      </c>
      <c r="O163" s="58"/>
    </row>
    <row r="164" spans="13:15" x14ac:dyDescent="0.25">
      <c r="M164" s="82" t="s">
        <v>142</v>
      </c>
      <c r="N164" s="50" t="s">
        <v>280</v>
      </c>
      <c r="O164" s="58"/>
    </row>
    <row r="165" spans="13:15" x14ac:dyDescent="0.25">
      <c r="M165" s="82" t="s">
        <v>143</v>
      </c>
      <c r="N165" s="50" t="s">
        <v>280</v>
      </c>
      <c r="O165" s="58" t="s">
        <v>285</v>
      </c>
    </row>
    <row r="166" spans="13:15" x14ac:dyDescent="0.25">
      <c r="M166" s="82" t="s">
        <v>144</v>
      </c>
      <c r="N166" s="50" t="s">
        <v>280</v>
      </c>
      <c r="O166" s="58"/>
    </row>
    <row r="167" spans="13:15" x14ac:dyDescent="0.25">
      <c r="M167" s="82" t="s">
        <v>145</v>
      </c>
      <c r="N167" s="50" t="s">
        <v>280</v>
      </c>
      <c r="O167" s="58"/>
    </row>
    <row r="168" spans="13:15" x14ac:dyDescent="0.25">
      <c r="M168" s="82" t="s">
        <v>146</v>
      </c>
      <c r="N168" s="50" t="s">
        <v>280</v>
      </c>
      <c r="O168" s="58"/>
    </row>
    <row r="169" spans="13:15" x14ac:dyDescent="0.25">
      <c r="M169" s="82" t="s">
        <v>147</v>
      </c>
      <c r="N169" s="50" t="s">
        <v>280</v>
      </c>
      <c r="O169" s="58"/>
    </row>
    <row r="170" spans="13:15" x14ac:dyDescent="0.25">
      <c r="M170" s="84" t="s">
        <v>148</v>
      </c>
      <c r="N170" s="79">
        <v>150</v>
      </c>
      <c r="O170" s="58"/>
    </row>
    <row r="171" spans="13:15" x14ac:dyDescent="0.25">
      <c r="M171" s="84" t="s">
        <v>149</v>
      </c>
      <c r="N171" s="79">
        <v>200</v>
      </c>
      <c r="O171" s="58"/>
    </row>
    <row r="172" spans="13:15" x14ac:dyDescent="0.25">
      <c r="M172" s="84" t="s">
        <v>150</v>
      </c>
      <c r="N172" s="79">
        <v>350</v>
      </c>
      <c r="O172" s="58"/>
    </row>
    <row r="173" spans="13:15" x14ac:dyDescent="0.25">
      <c r="M173" s="84" t="s">
        <v>151</v>
      </c>
      <c r="N173" s="79">
        <v>150</v>
      </c>
      <c r="O173" s="58"/>
    </row>
    <row r="174" spans="13:15" x14ac:dyDescent="0.25">
      <c r="M174" s="84" t="s">
        <v>152</v>
      </c>
      <c r="N174" s="79">
        <v>200</v>
      </c>
      <c r="O174" s="58"/>
    </row>
    <row r="175" spans="13:15" x14ac:dyDescent="0.25">
      <c r="M175" s="84" t="s">
        <v>153</v>
      </c>
      <c r="N175" s="79">
        <v>350</v>
      </c>
      <c r="O175" s="58"/>
    </row>
    <row r="176" spans="13:15" ht="47.25" x14ac:dyDescent="0.25">
      <c r="M176" s="84" t="s">
        <v>154</v>
      </c>
      <c r="N176" s="87" t="s">
        <v>312</v>
      </c>
      <c r="O176" s="58"/>
    </row>
    <row r="177" spans="13:15" x14ac:dyDescent="0.25">
      <c r="M177" s="84" t="s">
        <v>155</v>
      </c>
      <c r="N177" s="79">
        <v>200</v>
      </c>
      <c r="O177" s="58" t="s">
        <v>288</v>
      </c>
    </row>
    <row r="178" spans="13:15" x14ac:dyDescent="0.25">
      <c r="M178" s="84" t="s">
        <v>156</v>
      </c>
      <c r="N178" s="79">
        <v>500</v>
      </c>
      <c r="O178" s="58"/>
    </row>
    <row r="179" spans="13:15" x14ac:dyDescent="0.25">
      <c r="M179" s="84" t="s">
        <v>157</v>
      </c>
      <c r="N179" s="79">
        <v>850</v>
      </c>
      <c r="O179" s="58"/>
    </row>
    <row r="180" spans="13:15" x14ac:dyDescent="0.25">
      <c r="M180" s="80" t="s">
        <v>158</v>
      </c>
      <c r="N180" s="81" t="s">
        <v>280</v>
      </c>
      <c r="O180" s="58" t="s">
        <v>288</v>
      </c>
    </row>
    <row r="181" spans="13:15" x14ac:dyDescent="0.25">
      <c r="M181" s="80" t="s">
        <v>159</v>
      </c>
      <c r="N181" s="81" t="s">
        <v>280</v>
      </c>
      <c r="O181" s="58"/>
    </row>
    <row r="182" spans="13:15" x14ac:dyDescent="0.25">
      <c r="M182" s="80" t="s">
        <v>160</v>
      </c>
      <c r="N182" s="81" t="s">
        <v>280</v>
      </c>
      <c r="O182" s="58"/>
    </row>
    <row r="183" spans="13:15" ht="31.5" x14ac:dyDescent="0.25">
      <c r="M183" s="78" t="s">
        <v>161</v>
      </c>
      <c r="N183" s="85" t="s">
        <v>323</v>
      </c>
      <c r="O183" s="58"/>
    </row>
    <row r="184" spans="13:15" x14ac:dyDescent="0.25">
      <c r="M184" s="84" t="s">
        <v>162</v>
      </c>
      <c r="N184" s="77">
        <v>500</v>
      </c>
      <c r="O184" s="58"/>
    </row>
    <row r="185" spans="13:15" x14ac:dyDescent="0.25">
      <c r="M185" s="84" t="s">
        <v>163</v>
      </c>
      <c r="N185" s="77">
        <v>200</v>
      </c>
      <c r="O185" s="58"/>
    </row>
    <row r="186" spans="13:15" x14ac:dyDescent="0.25">
      <c r="M186" s="84" t="s">
        <v>164</v>
      </c>
      <c r="N186" s="79">
        <v>2500</v>
      </c>
      <c r="O186" s="58"/>
    </row>
    <row r="187" spans="13:15" x14ac:dyDescent="0.25">
      <c r="M187" s="84" t="s">
        <v>165</v>
      </c>
      <c r="N187" s="79">
        <v>450</v>
      </c>
      <c r="O187" s="58"/>
    </row>
    <row r="188" spans="13:15" x14ac:dyDescent="0.25">
      <c r="M188" s="84" t="s">
        <v>166</v>
      </c>
      <c r="N188" s="79">
        <v>200</v>
      </c>
      <c r="O188" s="58"/>
    </row>
    <row r="189" spans="13:15" x14ac:dyDescent="0.25">
      <c r="M189" s="84" t="s">
        <v>167</v>
      </c>
      <c r="N189" s="79">
        <v>675</v>
      </c>
      <c r="O189" s="58"/>
    </row>
    <row r="190" spans="13:15" x14ac:dyDescent="0.25">
      <c r="M190" s="84" t="s">
        <v>168</v>
      </c>
      <c r="N190" s="79">
        <v>250</v>
      </c>
      <c r="O190" s="58" t="s">
        <v>286</v>
      </c>
    </row>
    <row r="191" spans="13:15" x14ac:dyDescent="0.25">
      <c r="M191" s="84" t="s">
        <v>169</v>
      </c>
      <c r="N191" s="79">
        <v>250</v>
      </c>
      <c r="O191" s="58"/>
    </row>
    <row r="192" spans="13:15" x14ac:dyDescent="0.25">
      <c r="M192" s="84" t="s">
        <v>170</v>
      </c>
      <c r="N192" s="79">
        <v>250</v>
      </c>
      <c r="O192" s="58"/>
    </row>
    <row r="193" spans="13:15" x14ac:dyDescent="0.25">
      <c r="M193" s="84" t="s">
        <v>171</v>
      </c>
      <c r="N193" s="79">
        <v>250</v>
      </c>
      <c r="O193" s="58" t="s">
        <v>286</v>
      </c>
    </row>
    <row r="194" spans="13:15" x14ac:dyDescent="0.25">
      <c r="M194" s="84" t="s">
        <v>172</v>
      </c>
      <c r="N194" s="79">
        <v>350</v>
      </c>
      <c r="O194" s="58" t="s">
        <v>286</v>
      </c>
    </row>
    <row r="195" spans="13:15" x14ac:dyDescent="0.25">
      <c r="M195" s="86" t="s">
        <v>173</v>
      </c>
      <c r="N195" s="79">
        <v>200</v>
      </c>
      <c r="O195" s="58"/>
    </row>
    <row r="196" spans="13:15" x14ac:dyDescent="0.25">
      <c r="M196" s="86" t="s">
        <v>174</v>
      </c>
      <c r="N196" s="79">
        <v>200</v>
      </c>
      <c r="O196" s="58" t="s">
        <v>286</v>
      </c>
    </row>
    <row r="197" spans="13:15" x14ac:dyDescent="0.25">
      <c r="M197" s="82" t="s">
        <v>175</v>
      </c>
      <c r="N197" s="77">
        <v>100</v>
      </c>
      <c r="O197" s="58"/>
    </row>
    <row r="198" spans="13:15" x14ac:dyDescent="0.25">
      <c r="M198" s="82" t="s">
        <v>176</v>
      </c>
      <c r="N198" s="77">
        <v>200</v>
      </c>
      <c r="O198" s="58" t="s">
        <v>285</v>
      </c>
    </row>
    <row r="199" spans="13:15" x14ac:dyDescent="0.25">
      <c r="M199" s="84" t="s">
        <v>177</v>
      </c>
      <c r="N199" s="77">
        <v>325</v>
      </c>
      <c r="O199" s="58"/>
    </row>
    <row r="200" spans="13:15" x14ac:dyDescent="0.25">
      <c r="M200" s="84" t="s">
        <v>178</v>
      </c>
      <c r="N200" s="79">
        <v>500</v>
      </c>
      <c r="O200" s="58"/>
    </row>
    <row r="201" spans="13:15" x14ac:dyDescent="0.25">
      <c r="M201" s="84" t="s">
        <v>179</v>
      </c>
      <c r="N201" s="79">
        <v>125</v>
      </c>
      <c r="O201" s="58"/>
    </row>
    <row r="202" spans="13:15" ht="47.25" x14ac:dyDescent="0.25">
      <c r="M202" s="84" t="s">
        <v>180</v>
      </c>
      <c r="N202" s="87" t="s">
        <v>312</v>
      </c>
      <c r="O202" s="58" t="s">
        <v>285</v>
      </c>
    </row>
    <row r="203" spans="13:15" x14ac:dyDescent="0.25">
      <c r="M203" s="82" t="s">
        <v>181</v>
      </c>
      <c r="N203" s="50" t="s">
        <v>280</v>
      </c>
      <c r="O203" s="58"/>
    </row>
    <row r="204" spans="13:15" x14ac:dyDescent="0.25">
      <c r="M204" s="82" t="s">
        <v>182</v>
      </c>
      <c r="N204" s="50" t="s">
        <v>280</v>
      </c>
      <c r="O204" s="58" t="s">
        <v>285</v>
      </c>
    </row>
    <row r="205" spans="13:15" x14ac:dyDescent="0.25">
      <c r="M205" s="82" t="s">
        <v>183</v>
      </c>
      <c r="N205" s="50" t="s">
        <v>280</v>
      </c>
      <c r="O205" s="58"/>
    </row>
    <row r="206" spans="13:15" x14ac:dyDescent="0.25">
      <c r="M206" s="82" t="s">
        <v>184</v>
      </c>
      <c r="N206" s="50" t="s">
        <v>280</v>
      </c>
      <c r="O206" s="58"/>
    </row>
    <row r="207" spans="13:15" x14ac:dyDescent="0.25">
      <c r="M207" s="82" t="s">
        <v>185</v>
      </c>
      <c r="N207" s="50" t="s">
        <v>280</v>
      </c>
      <c r="O207" s="58" t="s">
        <v>285</v>
      </c>
    </row>
    <row r="208" spans="13:15" x14ac:dyDescent="0.25">
      <c r="M208" s="82" t="s">
        <v>186</v>
      </c>
      <c r="N208" s="50" t="s">
        <v>280</v>
      </c>
      <c r="O208" s="58"/>
    </row>
    <row r="209" spans="13:15" x14ac:dyDescent="0.25">
      <c r="M209" s="82" t="s">
        <v>187</v>
      </c>
      <c r="N209" s="50" t="s">
        <v>280</v>
      </c>
      <c r="O209" s="58"/>
    </row>
    <row r="210" spans="13:15" x14ac:dyDescent="0.25">
      <c r="M210" s="82" t="s">
        <v>188</v>
      </c>
      <c r="N210" s="50" t="s">
        <v>280</v>
      </c>
      <c r="O210" s="58" t="s">
        <v>286</v>
      </c>
    </row>
    <row r="211" spans="13:15" x14ac:dyDescent="0.25">
      <c r="M211" s="82" t="s">
        <v>189</v>
      </c>
      <c r="N211" s="50" t="s">
        <v>280</v>
      </c>
      <c r="O211" s="58"/>
    </row>
    <row r="212" spans="13:15" x14ac:dyDescent="0.25">
      <c r="M212" s="82" t="s">
        <v>190</v>
      </c>
      <c r="N212" s="50" t="s">
        <v>280</v>
      </c>
      <c r="O212" s="58"/>
    </row>
    <row r="213" spans="13:15" x14ac:dyDescent="0.25">
      <c r="M213" s="82" t="s">
        <v>191</v>
      </c>
      <c r="N213" s="50" t="s">
        <v>280</v>
      </c>
      <c r="O213" s="58" t="s">
        <v>285</v>
      </c>
    </row>
    <row r="214" spans="13:15" x14ac:dyDescent="0.25">
      <c r="M214" s="82" t="s">
        <v>192</v>
      </c>
      <c r="N214" s="50" t="s">
        <v>280</v>
      </c>
      <c r="O214" s="58"/>
    </row>
    <row r="215" spans="13:15" x14ac:dyDescent="0.25">
      <c r="M215" s="84" t="s">
        <v>193</v>
      </c>
      <c r="N215" s="77">
        <v>125</v>
      </c>
      <c r="O215" s="58"/>
    </row>
    <row r="216" spans="13:15" x14ac:dyDescent="0.25">
      <c r="M216" s="84" t="s">
        <v>194</v>
      </c>
      <c r="N216" s="77">
        <v>200</v>
      </c>
      <c r="O216" s="58"/>
    </row>
    <row r="217" spans="13:15" x14ac:dyDescent="0.25">
      <c r="M217" s="84" t="s">
        <v>195</v>
      </c>
      <c r="N217" s="77">
        <v>375</v>
      </c>
      <c r="O217" s="58"/>
    </row>
    <row r="218" spans="13:15" x14ac:dyDescent="0.25">
      <c r="M218" s="84" t="s">
        <v>196</v>
      </c>
      <c r="N218" s="77">
        <v>75</v>
      </c>
      <c r="O218" s="58" t="s">
        <v>286</v>
      </c>
    </row>
    <row r="219" spans="13:15" x14ac:dyDescent="0.25">
      <c r="M219" s="84" t="s">
        <v>197</v>
      </c>
      <c r="N219" s="77">
        <v>200</v>
      </c>
      <c r="O219" s="58"/>
    </row>
    <row r="220" spans="13:15" x14ac:dyDescent="0.25">
      <c r="M220" s="82" t="s">
        <v>198</v>
      </c>
      <c r="N220" s="50" t="s">
        <v>280</v>
      </c>
      <c r="O220" s="58"/>
    </row>
    <row r="221" spans="13:15" x14ac:dyDescent="0.25">
      <c r="M221" s="82" t="s">
        <v>199</v>
      </c>
      <c r="N221" s="50" t="s">
        <v>280</v>
      </c>
      <c r="O221" s="58" t="s">
        <v>286</v>
      </c>
    </row>
    <row r="222" spans="13:15" x14ac:dyDescent="0.25">
      <c r="M222" s="82" t="s">
        <v>200</v>
      </c>
      <c r="N222" s="50" t="s">
        <v>280</v>
      </c>
      <c r="O222" s="58"/>
    </row>
    <row r="223" spans="13:15" x14ac:dyDescent="0.25">
      <c r="M223" s="84" t="s">
        <v>201</v>
      </c>
      <c r="N223" s="77">
        <v>100</v>
      </c>
      <c r="O223" s="58" t="s">
        <v>286</v>
      </c>
    </row>
    <row r="224" spans="13:15" x14ac:dyDescent="0.25">
      <c r="M224" s="84" t="s">
        <v>202</v>
      </c>
      <c r="N224" s="77">
        <v>200</v>
      </c>
      <c r="O224" s="58"/>
    </row>
    <row r="225" spans="13:16" ht="47.25" x14ac:dyDescent="0.25">
      <c r="M225" s="84" t="s">
        <v>203</v>
      </c>
      <c r="N225" s="87" t="s">
        <v>312</v>
      </c>
      <c r="O225" s="58"/>
    </row>
    <row r="226" spans="13:16" x14ac:dyDescent="0.25">
      <c r="M226" s="84" t="s">
        <v>204</v>
      </c>
      <c r="N226" s="77">
        <v>100</v>
      </c>
      <c r="O226"/>
      <c r="P226"/>
    </row>
    <row r="227" spans="13:16" x14ac:dyDescent="0.25">
      <c r="M227" s="84" t="s">
        <v>205</v>
      </c>
      <c r="N227" s="77">
        <v>200</v>
      </c>
    </row>
    <row r="228" spans="13:16" x14ac:dyDescent="0.25">
      <c r="M228" s="84" t="s">
        <v>206</v>
      </c>
      <c r="N228" s="79">
        <v>125</v>
      </c>
    </row>
    <row r="229" spans="13:16" x14ac:dyDescent="0.25">
      <c r="M229" s="84" t="s">
        <v>207</v>
      </c>
      <c r="N229" s="77">
        <v>200</v>
      </c>
    </row>
    <row r="230" spans="13:16" x14ac:dyDescent="0.25">
      <c r="M230" s="84" t="s">
        <v>208</v>
      </c>
      <c r="N230" s="77">
        <v>300</v>
      </c>
    </row>
    <row r="231" spans="13:16" x14ac:dyDescent="0.25">
      <c r="N231"/>
    </row>
  </sheetData>
  <protectedRanges>
    <protectedRange sqref="A2 D2" name="Range1"/>
  </protectedRanges>
  <mergeCells count="4">
    <mergeCell ref="C4:D4"/>
    <mergeCell ref="B5:D5"/>
    <mergeCell ref="A12:E12"/>
    <mergeCell ref="B15:C15"/>
  </mergeCells>
  <conditionalFormatting sqref="C2">
    <cfRule type="cellIs" dxfId="5" priority="2" operator="equal">
      <formula>"invalid sn"</formula>
    </cfRule>
    <cfRule type="cellIs" dxfId="4" priority="4" operator="equal">
      <formula>"non warranty"</formula>
    </cfRule>
    <cfRule type="cellIs" dxfId="3" priority="5" operator="equal">
      <formula>"warranty"</formula>
    </cfRule>
  </conditionalFormatting>
  <conditionalFormatting sqref="E2">
    <cfRule type="cellIs" dxfId="2" priority="1" operator="equal">
      <formula>"invalid sn"</formula>
    </cfRule>
    <cfRule type="cellIs" dxfId="1" priority="3" operator="equal">
      <formula>"$0"</formula>
    </cfRule>
    <cfRule type="cellIs" dxfId="0" priority="6" operator="equal">
      <formula>"non repairable"</formula>
    </cfRule>
  </conditionalFormatting>
  <dataValidations count="2">
    <dataValidation type="list" allowBlank="1" showInputMessage="1" showErrorMessage="1" sqref="A2" xr:uid="{E32BD2AA-B9CC-43B8-8C39-94B3B817E505}">
      <formula1>$G$2:$G$113</formula1>
    </dataValidation>
    <dataValidation type="list" allowBlank="1" showInputMessage="1" showErrorMessage="1" sqref="D2" xr:uid="{FDDAA7D3-19D5-4E2B-A3E1-DC5629CB2C49}">
      <formula1>$J$2:$J$4</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 Website -PRICING</vt:lpstr>
      <vt:lpstr>copy -PRIOR fa 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Whitten</dc:creator>
  <cp:lastModifiedBy>Lekas, Michael</cp:lastModifiedBy>
  <dcterms:created xsi:type="dcterms:W3CDTF">2018-11-19T19:18:51Z</dcterms:created>
  <dcterms:modified xsi:type="dcterms:W3CDTF">2025-04-03T15:18:28Z</dcterms:modified>
</cp:coreProperties>
</file>